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bautista\Downloads\"/>
    </mc:Choice>
  </mc:AlternateContent>
  <xr:revisionPtr revIDLastSave="0" documentId="8_{1FB6EDCE-18F4-4C10-96F4-DACCF3019F04}" xr6:coauthVersionLast="47" xr6:coauthVersionMax="47" xr10:uidLastSave="{00000000-0000-0000-0000-000000000000}"/>
  <bookViews>
    <workbookView xWindow="-108" yWindow="-108" windowWidth="23256" windowHeight="12576" xr2:uid="{8F91F1A9-A49F-40B9-B4C8-9BD3E09E809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E65" i="1"/>
  <c r="D65" i="1"/>
  <c r="E169" i="1"/>
  <c r="E161" i="1"/>
  <c r="D161" i="1"/>
  <c r="E156" i="1"/>
  <c r="E145" i="1"/>
  <c r="D145" i="1"/>
  <c r="D135" i="1"/>
  <c r="D130" i="1"/>
  <c r="E121" i="1"/>
  <c r="E100" i="1"/>
  <c r="E91" i="1"/>
  <c r="D80" i="1"/>
  <c r="E75" i="1"/>
  <c r="D75" i="1"/>
  <c r="E72" i="1"/>
  <c r="D72" i="1"/>
  <c r="E69" i="1"/>
  <c r="D69" i="1"/>
  <c r="E61" i="1"/>
  <c r="D61" i="1"/>
  <c r="E54" i="1"/>
  <c r="E52" i="1" s="1"/>
  <c r="D54" i="1"/>
  <c r="E49" i="1"/>
  <c r="D49" i="1"/>
  <c r="E46" i="1"/>
  <c r="D46" i="1"/>
  <c r="D38" i="1"/>
  <c r="D30" i="1"/>
  <c r="E26" i="1"/>
  <c r="D19" i="1"/>
  <c r="F177" i="1"/>
  <c r="F175" i="1" s="1"/>
  <c r="E177" i="1"/>
  <c r="E175" i="1" s="1"/>
  <c r="D177" i="1"/>
  <c r="D175" i="1" s="1"/>
  <c r="F169" i="1"/>
  <c r="F165" i="1"/>
  <c r="F154" i="1" s="1"/>
  <c r="E165" i="1"/>
  <c r="D165" i="1"/>
  <c r="F161" i="1"/>
  <c r="F156" i="1"/>
  <c r="D156" i="1"/>
  <c r="F145" i="1"/>
  <c r="F141" i="1"/>
  <c r="F135" i="1"/>
  <c r="E135" i="1"/>
  <c r="F130" i="1"/>
  <c r="E130" i="1"/>
  <c r="F121" i="1"/>
  <c r="F116" i="1"/>
  <c r="F100" i="1"/>
  <c r="F91" i="1"/>
  <c r="F80" i="1"/>
  <c r="F75" i="1"/>
  <c r="F72" i="1"/>
  <c r="F69" i="1"/>
  <c r="F61" i="1"/>
  <c r="F54" i="1"/>
  <c r="F49" i="1"/>
  <c r="F46" i="1"/>
  <c r="F38" i="1"/>
  <c r="F30" i="1"/>
  <c r="F26" i="1"/>
  <c r="F22" i="1"/>
  <c r="E22" i="1"/>
  <c r="D22" i="1"/>
  <c r="F19" i="1"/>
  <c r="F17" i="1" l="1"/>
  <c r="D52" i="1"/>
  <c r="F52" i="1"/>
  <c r="F152" i="1"/>
  <c r="D100" i="1"/>
  <c r="D116" i="1"/>
  <c r="E30" i="1"/>
  <c r="E38" i="1"/>
  <c r="E116" i="1"/>
  <c r="E80" i="1"/>
  <c r="E78" i="1" s="1"/>
  <c r="F78" i="1"/>
  <c r="D169" i="1"/>
  <c r="D154" i="1" s="1"/>
  <c r="D152" i="1" s="1"/>
  <c r="D121" i="1"/>
  <c r="D26" i="1"/>
  <c r="D17" i="1" s="1"/>
  <c r="D91" i="1"/>
  <c r="D141" i="1"/>
  <c r="E141" i="1"/>
  <c r="E154" i="1"/>
  <c r="E152" i="1" s="1"/>
  <c r="E19" i="1"/>
  <c r="F15" i="1" l="1"/>
  <c r="F13" i="1" s="1"/>
  <c r="D78" i="1"/>
  <c r="E17" i="1"/>
  <c r="D15" i="1"/>
  <c r="D13" i="1" s="1"/>
  <c r="E15" i="1"/>
  <c r="E13" i="1" s="1"/>
</calcChain>
</file>

<file path=xl/sharedStrings.xml><?xml version="1.0" encoding="utf-8"?>
<sst xmlns="http://schemas.openxmlformats.org/spreadsheetml/2006/main" count="145" uniqueCount="145">
  <si>
    <t>FINANCIERA NACIONAL DE DESARROLLO AGROPECUARIO, RURAL, FORESTAL Y PESQUERO</t>
  </si>
  <si>
    <t>DIRECCIÓN DE UNIDAD CORPORATIVA DE FINANZAS, OPERACIONES Y SISTEMAS</t>
  </si>
  <si>
    <t>DIRECCIÓN EJECUTIVA DE FINANZAS</t>
  </si>
  <si>
    <t>SUBDIRECCIÓN CORPORATIVA DE FINANZAS</t>
  </si>
  <si>
    <t>GERENCIA DE PRESUPUESTO</t>
  </si>
  <si>
    <t>(cifras en pesos)</t>
  </si>
  <si>
    <t>PARTIDA</t>
  </si>
  <si>
    <t>C O N C E P T O</t>
  </si>
  <si>
    <t>PRESUPUESTO</t>
  </si>
  <si>
    <t>EJERCICIO PRESUPUESTAL</t>
  </si>
  <si>
    <t>ORIGINAL</t>
  </si>
  <si>
    <t>MODIFICADO</t>
  </si>
  <si>
    <t>GASTO DE ADMINISTRACIÓN Y OTROS EGRESOS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</si>
  <si>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</si>
  <si>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</si>
  <si>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</si>
  <si>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</si>
  <si>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</si>
  <si>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</si>
  <si>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</si>
  <si>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</si>
  <si>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</si>
  <si>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</si>
  <si>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</si>
  <si>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</si>
  <si>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</si>
  <si>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</si>
  <si>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</si>
  <si>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</si>
  <si>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</si>
  <si>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</si>
  <si>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</si>
  <si>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</si>
  <si>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</si>
  <si>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</si>
  <si>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</si>
  <si>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</si>
  <si>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</si>
  <si>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</si>
  <si>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</si>
  <si>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</si>
  <si>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</si>
  <si>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</si>
  <si>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</si>
  <si>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de impresión y reproducción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</si>
  <si>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</si>
  <si>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</si>
  <si>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</si>
  <si>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</si>
  <si>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</si>
  <si>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</si>
  <si>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</si>
  <si>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</si>
  <si>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</si>
  <si>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</si>
  <si>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</si>
  <si>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</si>
  <si>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</si>
  <si>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</si>
  <si>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</si>
  <si>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</si>
  <si>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</si>
  <si>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</si>
  <si>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</si>
  <si>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</si>
  <si>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</si>
  <si>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</si>
  <si>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>Servicios integrales de infraestructura de computo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</si>
  <si>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</si>
  <si>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</si>
  <si>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</si>
  <si>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</si>
  <si>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</si>
  <si>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</si>
  <si>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</si>
  <si>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</si>
  <si>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</si>
  <si>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</si>
  <si>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</si>
  <si>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</si>
  <si>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relacionados con certificación de procesos</t>
  </si>
  <si>
    <t>Servicios para capacitación a servidores públicos</t>
  </si>
  <si>
    <t>Estudios e Investigaciones</t>
  </si>
  <si>
    <t>Servicios relacionados con traducciones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</si>
  <si>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</si>
  <si>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</si>
  <si>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</si>
  <si>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</si>
  <si>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</si>
  <si>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integrales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</si>
  <si>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</si>
  <si>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</si>
  <si>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</si>
  <si>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</si>
  <si>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</si>
  <si>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</si>
  <si>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</si>
  <si>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</si>
  <si>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</si>
  <si>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</si>
  <si>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</si>
  <si>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</si>
  <si>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</si>
  <si>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sobre programas y actividades gubernamentales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</si>
  <si>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</si>
  <si>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</si>
  <si>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</si>
  <si>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</si>
  <si>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</si>
  <si>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</si>
  <si>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</si>
  <si>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</si>
  <si>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Congresos y convenciones</t>
  </si>
  <si>
    <t>Exposiciones</t>
  </si>
  <si>
    <t>OTROS SERVICIOS GENERALES</t>
  </si>
  <si>
    <t>Otros impuestos y derechos</t>
  </si>
  <si>
    <t>Erogaciones por resoluciones por autoridad competente</t>
  </si>
  <si>
    <t>Otros gastos por responsabilidades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</si>
  <si>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</si>
  <si>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</si>
  <si>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</si>
  <si>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</si>
  <si>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</si>
  <si>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</si>
  <si>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Biernes infomáticos</t>
  </si>
  <si>
    <t>Equipo de administración</t>
  </si>
  <si>
    <t>MOBILIARIO Y EQUIPO EDUCACIONAL Y RECREATIVO</t>
  </si>
  <si>
    <t>Equipos y aparatos audiovisuales</t>
  </si>
  <si>
    <t>Cámaras fotográficas y de video</t>
  </si>
  <si>
    <t>EQUIPO E INSTRUMENTAL MEDICO Y DE LABORATORIO</t>
  </si>
  <si>
    <t>Equipo médico y de laboratorio</t>
  </si>
  <si>
    <t>Instrumental médico y de laboratorio</t>
  </si>
  <si>
    <t>MAQUINARIA, OTROS EQUIPOS Y HERRAMIENTAS</t>
  </si>
  <si>
    <t>Equipos y aparatos de comunicaciones y telecomunicaciones</t>
  </si>
  <si>
    <t>Maquinaria y equipo eléctrico y electrónico</t>
  </si>
  <si>
    <t>Herramientas y máquinas herramienta</t>
  </si>
  <si>
    <t>Otros bienes muebles</t>
  </si>
  <si>
    <t>INVERSION PUBLICA</t>
  </si>
  <si>
    <t>OBRA PUBLICA EN BIENES PROPIOS</t>
  </si>
  <si>
    <t>Mantenimiento y rehabilitación de edificaciones no habitacionales</t>
  </si>
  <si>
    <t>Estado del Ejercicio Presupuestal al 31 de marzo de 2023</t>
  </si>
  <si>
    <t>MADERA Y PRODUCTOS DE MADERA</t>
  </si>
  <si>
    <t>Tablas y tablones aserrados o labrados (productos de madera)</t>
  </si>
  <si>
    <t>Artículso metálicos para la construcción</t>
  </si>
  <si>
    <t>Servicios de digitalización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</si>
</sst>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);[Red]\(#,##0.0\)"/>
    <numFmt numFmtId="165" formatCode="#,##0.00_);[Red]\(#,##0.00\)"/>
    <numFmt numFmtId="166" formatCode="#,##0_);[Red]\(#,##0\)"/>
    <numFmt numFmtId="167" formatCode="#,##0_ ;[Red]\-#,##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164" fontId="1" fillId="2" borderId="0" xfId="1" applyNumberFormat="1" applyFill="1"/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0" fontId="4" fillId="2" borderId="5" xfId="2" applyFont="1" applyFill="1" applyBorder="1" applyAlignment="1">
      <alignment horizontal="center" vertical="center" wrapText="1"/>
    </xf>
    <xf numFmtId="164" fontId="4" fillId="2" borderId="6" xfId="1" applyNumberFormat="1" applyFont="1" applyFill="1" applyBorder="1"/>
    <xf numFmtId="164" fontId="5" fillId="2" borderId="7" xfId="1" applyNumberFormat="1" applyFont="1" applyFill="1" applyBorder="1"/>
    <xf numFmtId="164" fontId="5" fillId="2" borderId="6" xfId="1" applyNumberFormat="1" applyFont="1" applyFill="1" applyBorder="1"/>
    <xf numFmtId="166" fontId="5" fillId="2" borderId="7" xfId="1" applyNumberFormat="1" applyFont="1" applyFill="1" applyBorder="1"/>
    <xf numFmtId="164" fontId="6" fillId="2" borderId="0" xfId="1" applyNumberFormat="1" applyFont="1" applyFill="1"/>
    <xf numFmtId="0" fontId="4" fillId="2" borderId="8" xfId="1" applyFont="1" applyFill="1" applyBorder="1"/>
    <xf numFmtId="0" fontId="4" fillId="2" borderId="9" xfId="1" applyFont="1" applyFill="1" applyBorder="1"/>
    <xf numFmtId="167" fontId="4" fillId="2" borderId="8" xfId="1" applyNumberFormat="1" applyFont="1" applyFill="1" applyBorder="1"/>
    <xf numFmtId="167" fontId="4" fillId="2" borderId="9" xfId="1" applyNumberFormat="1" applyFont="1" applyFill="1" applyBorder="1"/>
    <xf numFmtId="166" fontId="4" fillId="2" borderId="9" xfId="1" applyNumberFormat="1" applyFont="1" applyFill="1" applyBorder="1"/>
    <xf numFmtId="0" fontId="5" fillId="2" borderId="8" xfId="1" applyFont="1" applyFill="1" applyBorder="1"/>
    <xf numFmtId="0" fontId="5" fillId="2" borderId="9" xfId="1" applyFont="1" applyFill="1" applyBorder="1"/>
    <xf numFmtId="167" fontId="5" fillId="2" borderId="8" xfId="1" applyNumberFormat="1" applyFont="1" applyFill="1" applyBorder="1"/>
    <xf numFmtId="167" fontId="5" fillId="2" borderId="9" xfId="1" applyNumberFormat="1" applyFont="1" applyFill="1" applyBorder="1"/>
    <xf numFmtId="1" fontId="4" fillId="2" borderId="8" xfId="1" applyNumberFormat="1" applyFont="1" applyFill="1" applyBorder="1"/>
    <xf numFmtId="1" fontId="5" fillId="2" borderId="8" xfId="1" applyNumberFormat="1" applyFont="1" applyFill="1" applyBorder="1"/>
    <xf numFmtId="166" fontId="5" fillId="2" borderId="9" xfId="1" applyNumberFormat="1" applyFont="1" applyFill="1" applyBorder="1"/>
    <xf numFmtId="164" fontId="7" fillId="2" borderId="0" xfId="1" applyNumberFormat="1" applyFont="1" applyFill="1"/>
    <xf numFmtId="164" fontId="8" fillId="2" borderId="0" xfId="1" applyNumberFormat="1" applyFont="1" applyFill="1"/>
    <xf numFmtId="164" fontId="9" fillId="2" borderId="0" xfId="1" applyNumberFormat="1" applyFont="1" applyFill="1"/>
    <xf numFmtId="1" fontId="5" fillId="2" borderId="10" xfId="1" applyNumberFormat="1" applyFont="1" applyFill="1" applyBorder="1"/>
    <xf numFmtId="0" fontId="5" fillId="2" borderId="11" xfId="1" applyFont="1" applyFill="1" applyBorder="1"/>
    <xf numFmtId="167" fontId="5" fillId="2" borderId="10" xfId="1" applyNumberFormat="1" applyFont="1" applyFill="1" applyBorder="1"/>
    <xf numFmtId="167" fontId="5" fillId="2" borderId="11" xfId="1" applyNumberFormat="1" applyFont="1" applyFill="1" applyBorder="1"/>
    <xf numFmtId="166" fontId="5" fillId="2" borderId="11" xfId="1" applyNumberFormat="1" applyFont="1" applyFill="1" applyBorder="1"/>
    <xf numFmtId="0" fontId="5" fillId="2" borderId="0" xfId="1" applyFont="1" applyFill="1"/>
    <xf numFmtId="164" fontId="5" fillId="2" borderId="9" xfId="1" applyNumberFormat="1" applyFont="1" applyFill="1" applyBorder="1"/>
    <xf numFmtId="164" fontId="4" fillId="2" borderId="9" xfId="1" applyNumberFormat="1" applyFont="1" applyFill="1" applyBorder="1"/>
    <xf numFmtId="1" fontId="5" fillId="2" borderId="6" xfId="1" applyNumberFormat="1" applyFont="1" applyFill="1" applyBorder="1"/>
    <xf numFmtId="0" fontId="5" fillId="2" borderId="7" xfId="1" applyFont="1" applyFill="1" applyBorder="1"/>
    <xf numFmtId="167" fontId="5" fillId="2" borderId="6" xfId="1" applyNumberFormat="1" applyFont="1" applyFill="1" applyBorder="1"/>
    <xf numFmtId="167" fontId="5" fillId="2" borderId="7" xfId="1" applyNumberFormat="1" applyFont="1" applyFill="1" applyBorder="1"/>
    <xf numFmtId="1" fontId="5" fillId="2" borderId="9" xfId="1" applyNumberFormat="1" applyFont="1" applyFill="1" applyBorder="1"/>
    <xf numFmtId="1" fontId="4" fillId="2" borderId="9" xfId="1" applyNumberFormat="1" applyFont="1" applyFill="1" applyBorder="1"/>
    <xf numFmtId="1" fontId="5" fillId="2" borderId="11" xfId="1" applyNumberFormat="1" applyFont="1" applyFill="1" applyBorder="1"/>
    <xf numFmtId="0" fontId="1" fillId="2" borderId="0" xfId="1" applyFill="1"/>
    <xf numFmtId="167" fontId="1" fillId="2" borderId="0" xfId="1" applyNumberFormat="1" applyFill="1"/>
    <xf numFmtId="166" fontId="1" fillId="2" borderId="0" xfId="1" applyNumberFormat="1" applyFill="1"/>
    <xf numFmtId="167" fontId="4" fillId="2" borderId="7" xfId="1" applyNumberFormat="1" applyFont="1" applyFill="1" applyBorder="1"/>
    <xf numFmtId="167" fontId="4" fillId="2" borderId="0" xfId="1" applyNumberFormat="1" applyFont="1" applyFill="1"/>
    <xf numFmtId="167" fontId="4" fillId="2" borderId="12" xfId="1" applyNumberFormat="1" applyFont="1" applyFill="1" applyBorder="1"/>
    <xf numFmtId="164" fontId="3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10" xfId="1" xr:uid="{447D34D2-B0EF-4B4D-8A15-9E22163964EB}"/>
    <cellStyle name="Normal 3 2" xfId="2" xr:uid="{8A5A898B-281B-4A01-91E7-4EFC5A88D3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4963-09F5-41A4-B9DD-E13F35FA84BA}">
  <dimension ref="A2:F181"/>
  <sheetViews>
    <sheetView tabSelected="1" workbookViewId="0">
      <selection activeCell="F12" sqref="F12"/>
    </sheetView>
  </sheetViews>
  <sheetFormatPr baseColWidth="10" defaultColWidth="11.44140625" defaultRowHeight="13.2" x14ac:dyDescent="0.25"/>
  <cols>
    <col min="1" max="1" width="5.6640625" style="1" customWidth="1"/>
    <col min="2" max="2" width="8.44140625" style="1" customWidth="1"/>
    <col min="3" max="3" width="59.6640625" style="1" customWidth="1"/>
    <col min="4" max="4" width="12.6640625" style="1" bestFit="1" customWidth="1"/>
    <col min="5" max="5" width="13.5546875" style="1" customWidth="1"/>
    <col min="6" max="6" width="16.109375" style="42" customWidth="1"/>
    <col min="7" max="9" width="11.44140625" style="1"/>
    <col min="10" max="10" width="13.77734375" style="1" customWidth="1"/>
    <col min="11" max="16384" width="11.44140625" style="1"/>
  </cols>
  <sheetData>
    <row r="2" spans="1:6" ht="15.6" x14ac:dyDescent="0.3">
      <c r="B2" s="47" t="s">
        <v>0</v>
      </c>
      <c r="C2" s="47"/>
      <c r="D2" s="47"/>
      <c r="E2" s="47"/>
      <c r="F2" s="47"/>
    </row>
    <row r="3" spans="1:6" ht="15.6" x14ac:dyDescent="0.3">
      <c r="B3" s="47" t="s">
        <v>1</v>
      </c>
      <c r="C3" s="47"/>
      <c r="D3" s="47"/>
      <c r="E3" s="47"/>
      <c r="F3" s="47"/>
    </row>
    <row r="4" spans="1:6" ht="15.6" x14ac:dyDescent="0.3">
      <c r="B4" s="47" t="s">
        <v>2</v>
      </c>
      <c r="C4" s="47"/>
      <c r="D4" s="47"/>
      <c r="E4" s="47"/>
      <c r="F4" s="47"/>
    </row>
    <row r="5" spans="1:6" ht="15.6" x14ac:dyDescent="0.3">
      <c r="B5" s="47" t="s">
        <v>3</v>
      </c>
      <c r="C5" s="47"/>
      <c r="D5" s="47"/>
      <c r="E5" s="47"/>
      <c r="F5" s="47"/>
    </row>
    <row r="6" spans="1:6" ht="15.6" x14ac:dyDescent="0.3">
      <c r="B6" s="47" t="s">
        <v>4</v>
      </c>
      <c r="C6" s="47"/>
      <c r="D6" s="47"/>
      <c r="E6" s="47"/>
      <c r="F6" s="47"/>
    </row>
    <row r="7" spans="1:6" x14ac:dyDescent="0.25">
      <c r="B7" s="46" t="s">
        <v>140</v>
      </c>
      <c r="C7" s="46"/>
      <c r="D7" s="46"/>
      <c r="E7" s="46"/>
      <c r="F7" s="46"/>
    </row>
    <row r="8" spans="1:6" x14ac:dyDescent="0.25">
      <c r="B8" s="46" t="s">
        <v>5</v>
      </c>
      <c r="C8" s="46"/>
      <c r="D8" s="46"/>
      <c r="E8" s="46"/>
      <c r="F8" s="46"/>
    </row>
    <row r="9" spans="1:6" x14ac:dyDescent="0.25">
      <c r="B9" s="3"/>
      <c r="C9" s="3"/>
      <c r="D9" s="3"/>
      <c r="E9" s="3"/>
      <c r="F9" s="3"/>
    </row>
    <row r="10" spans="1:6" ht="15.75" customHeight="1" x14ac:dyDescent="0.25">
      <c r="B10" s="48" t="s">
        <v>6</v>
      </c>
      <c r="C10" s="48" t="s">
        <v>7</v>
      </c>
      <c r="D10" s="50" t="s">
        <v>8</v>
      </c>
      <c r="E10" s="51"/>
      <c r="F10" s="52" t="s">
        <v>9</v>
      </c>
    </row>
    <row r="11" spans="1:6" ht="15.75" customHeight="1" x14ac:dyDescent="0.25">
      <c r="A11" s="2"/>
      <c r="B11" s="49"/>
      <c r="C11" s="49"/>
      <c r="D11" s="4" t="s">
        <v>10</v>
      </c>
      <c r="E11" s="4" t="s">
        <v>11</v>
      </c>
      <c r="F11" s="53"/>
    </row>
    <row r="12" spans="1:6" ht="12.75" customHeight="1" x14ac:dyDescent="0.25">
      <c r="B12" s="5"/>
      <c r="C12" s="6"/>
      <c r="D12" s="7"/>
      <c r="E12" s="6"/>
      <c r="F12" s="8"/>
    </row>
    <row r="13" spans="1:6" s="9" customFormat="1" ht="12.75" customHeight="1" x14ac:dyDescent="0.25">
      <c r="B13" s="10" t="s">
        <v>12</v>
      </c>
      <c r="C13" s="11"/>
      <c r="D13" s="12">
        <f>SUM(D15,D152,)</f>
        <v>2866926080.0019999</v>
      </c>
      <c r="E13" s="44">
        <f t="shared" ref="E13:F13" si="0">SUM(E15,E152,)</f>
        <v>2866926080.0019999</v>
      </c>
      <c r="F13" s="45">
        <f t="shared" si="0"/>
        <v>354065094</v>
      </c>
    </row>
    <row r="14" spans="1:6" ht="12.75" customHeight="1" x14ac:dyDescent="0.25">
      <c r="B14" s="15"/>
      <c r="C14" s="16"/>
      <c r="D14" s="17"/>
      <c r="E14" s="18"/>
      <c r="F14" s="14"/>
    </row>
    <row r="15" spans="1:6" s="9" customFormat="1" ht="12.75" customHeight="1" x14ac:dyDescent="0.25">
      <c r="B15" s="10" t="s">
        <v>13</v>
      </c>
      <c r="C15" s="11"/>
      <c r="D15" s="12">
        <f>+D17+D52+D78</f>
        <v>2866926080.0019999</v>
      </c>
      <c r="E15" s="13">
        <f>+E17+E52+E78</f>
        <v>2866026080.0019999</v>
      </c>
      <c r="F15" s="14">
        <f>+F17+F52+F78</f>
        <v>353201662</v>
      </c>
    </row>
    <row r="16" spans="1:6" s="9" customFormat="1" ht="12.75" customHeight="1" x14ac:dyDescent="0.25">
      <c r="B16" s="15"/>
      <c r="C16" s="16"/>
      <c r="D16" s="17"/>
      <c r="E16" s="18"/>
      <c r="F16" s="14"/>
    </row>
    <row r="17" spans="2:6" s="9" customFormat="1" ht="12.75" customHeight="1" x14ac:dyDescent="0.25">
      <c r="B17" s="19">
        <v>1000</v>
      </c>
      <c r="C17" s="11" t="s">
        <v>14</v>
      </c>
      <c r="D17" s="12">
        <f>SUM(D19,D22,D26,D30,D38,D46,D49)</f>
        <v>1005688160</v>
      </c>
      <c r="E17" s="13">
        <f>SUM(E19,E22,E26,E30,E38,E46,E49)</f>
        <v>1005688160</v>
      </c>
      <c r="F17" s="14">
        <f>SUM(F19,F22,F26,F30,F38,F46,F49)</f>
        <v>198818400</v>
      </c>
    </row>
    <row r="18" spans="2:6" ht="12.75" customHeight="1" x14ac:dyDescent="0.25">
      <c r="B18" s="20"/>
      <c r="C18" s="16"/>
      <c r="D18" s="17"/>
      <c r="E18" s="18"/>
      <c r="F18" s="21"/>
    </row>
    <row r="19" spans="2:6" s="9" customFormat="1" ht="12.75" customHeight="1" x14ac:dyDescent="0.25">
      <c r="B19" s="19">
        <v>1100</v>
      </c>
      <c r="C19" s="11" t="s">
        <v>15</v>
      </c>
      <c r="D19" s="12">
        <f>+D20</f>
        <v>249013294</v>
      </c>
      <c r="E19" s="13">
        <f>+E20</f>
        <v>249013294</v>
      </c>
      <c r="F19" s="14">
        <f t="shared" ref="F19" si="1">+F20</f>
        <v>54070057</v>
      </c>
    </row>
    <row r="20" spans="2:6" s="22" customFormat="1" ht="12.75" customHeight="1" x14ac:dyDescent="0.25">
      <c r="B20" s="20">
        <v>11301</v>
      </c>
      <c r="C20" s="16" t="s">
        <v>16</v>
      </c>
      <c r="D20" s="17">
        <v>249013294</v>
      </c>
      <c r="E20" s="18">
        <v>249013294</v>
      </c>
      <c r="F20" s="21">
        <v>54070057</v>
      </c>
    </row>
    <row r="21" spans="2:6" ht="12.75" customHeight="1" x14ac:dyDescent="0.25">
      <c r="B21" s="20"/>
      <c r="C21" s="16"/>
      <c r="D21" s="17"/>
      <c r="E21" s="18"/>
      <c r="F21" s="21"/>
    </row>
    <row r="22" spans="2:6" s="9" customFormat="1" ht="12.75" customHeight="1" x14ac:dyDescent="0.25">
      <c r="B22" s="19">
        <v>1200</v>
      </c>
      <c r="C22" s="11" t="s">
        <v>17</v>
      </c>
      <c r="D22" s="12">
        <f>SUM(D23:D24)</f>
        <v>227500023</v>
      </c>
      <c r="E22" s="13">
        <f t="shared" ref="E22:F22" si="2">SUM(E23:E24)</f>
        <v>227500023</v>
      </c>
      <c r="F22" s="14">
        <f t="shared" si="2"/>
        <v>40441743</v>
      </c>
    </row>
    <row r="23" spans="2:6" s="9" customFormat="1" ht="12.75" customHeight="1" x14ac:dyDescent="0.25">
      <c r="B23" s="20">
        <v>12201</v>
      </c>
      <c r="C23" s="16" t="s">
        <v>18</v>
      </c>
      <c r="D23" s="17">
        <v>227500023</v>
      </c>
      <c r="E23" s="18">
        <v>227500023</v>
      </c>
      <c r="F23" s="21">
        <v>40441743</v>
      </c>
    </row>
    <row r="24" spans="2:6" ht="12.75" customHeight="1" x14ac:dyDescent="0.25">
      <c r="B24" s="20">
        <v>12301</v>
      </c>
      <c r="C24" s="16" t="s">
        <v>19</v>
      </c>
      <c r="D24" s="17">
        <v>0</v>
      </c>
      <c r="E24" s="18">
        <v>0</v>
      </c>
      <c r="F24" s="21">
        <v>0</v>
      </c>
    </row>
    <row r="25" spans="2:6" s="23" customFormat="1" ht="12.75" customHeight="1" x14ac:dyDescent="0.25">
      <c r="B25" s="20"/>
      <c r="C25" s="16"/>
      <c r="D25" s="17"/>
      <c r="E25" s="18"/>
      <c r="F25" s="21"/>
    </row>
    <row r="26" spans="2:6" s="24" customFormat="1" ht="12.75" customHeight="1" x14ac:dyDescent="0.25">
      <c r="B26" s="19">
        <v>1300</v>
      </c>
      <c r="C26" s="11" t="s">
        <v>20</v>
      </c>
      <c r="D26" s="12">
        <f>SUM(D27:D28)</f>
        <v>35067935</v>
      </c>
      <c r="E26" s="13">
        <f>SUM(E27:E28)</f>
        <v>35067935</v>
      </c>
      <c r="F26" s="14">
        <f t="shared" ref="F26" si="3">SUM(F27:F28)</f>
        <v>30063</v>
      </c>
    </row>
    <row r="27" spans="2:6" s="9" customFormat="1" ht="12.75" customHeight="1" x14ac:dyDescent="0.25">
      <c r="B27" s="20">
        <v>13201</v>
      </c>
      <c r="C27" s="16" t="s">
        <v>21</v>
      </c>
      <c r="D27" s="17">
        <v>7047384</v>
      </c>
      <c r="E27" s="18">
        <v>7047384</v>
      </c>
      <c r="F27" s="21">
        <v>18047</v>
      </c>
    </row>
    <row r="28" spans="2:6" s="22" customFormat="1" ht="12.75" customHeight="1" x14ac:dyDescent="0.25">
      <c r="B28" s="20">
        <v>13202</v>
      </c>
      <c r="C28" s="16" t="s">
        <v>22</v>
      </c>
      <c r="D28" s="17">
        <v>28020551</v>
      </c>
      <c r="E28" s="18">
        <v>28020551</v>
      </c>
      <c r="F28" s="21">
        <v>12016</v>
      </c>
    </row>
    <row r="29" spans="2:6" s="22" customFormat="1" ht="12.75" customHeight="1" x14ac:dyDescent="0.25">
      <c r="B29" s="20"/>
      <c r="C29" s="16"/>
      <c r="D29" s="17"/>
      <c r="E29" s="18"/>
      <c r="F29" s="21"/>
    </row>
    <row r="30" spans="2:6" ht="12.75" customHeight="1" x14ac:dyDescent="0.25">
      <c r="B30" s="19">
        <v>1400</v>
      </c>
      <c r="C30" s="11" t="s">
        <v>23</v>
      </c>
      <c r="D30" s="12">
        <f>SUM(D31:D36)</f>
        <v>104427218</v>
      </c>
      <c r="E30" s="13">
        <f>SUM(E31:E36)</f>
        <v>104427218</v>
      </c>
      <c r="F30" s="14">
        <f t="shared" ref="F30" si="4">SUM(F31:F36)</f>
        <v>28712811</v>
      </c>
    </row>
    <row r="31" spans="2:6" s="9" customFormat="1" ht="12.75" customHeight="1" x14ac:dyDescent="0.25">
      <c r="B31" s="20">
        <v>14103</v>
      </c>
      <c r="C31" s="16" t="s">
        <v>24</v>
      </c>
      <c r="D31" s="17">
        <v>56273381</v>
      </c>
      <c r="E31" s="18">
        <v>56273381</v>
      </c>
      <c r="F31" s="21">
        <v>14819351</v>
      </c>
    </row>
    <row r="32" spans="2:6" ht="12.75" customHeight="1" x14ac:dyDescent="0.25">
      <c r="B32" s="20">
        <v>14202</v>
      </c>
      <c r="C32" s="16" t="s">
        <v>25</v>
      </c>
      <c r="D32" s="17">
        <v>24445645</v>
      </c>
      <c r="E32" s="18">
        <v>24445645</v>
      </c>
      <c r="F32" s="21">
        <v>8796267</v>
      </c>
    </row>
    <row r="33" spans="1:6" s="23" customFormat="1" ht="12.75" customHeight="1" x14ac:dyDescent="0.25">
      <c r="B33" s="20">
        <v>14301</v>
      </c>
      <c r="C33" s="16" t="s">
        <v>26</v>
      </c>
      <c r="D33" s="17">
        <v>10078263</v>
      </c>
      <c r="E33" s="18">
        <v>10078263</v>
      </c>
      <c r="F33" s="21">
        <v>3518506</v>
      </c>
    </row>
    <row r="34" spans="1:6" s="22" customFormat="1" ht="12.75" customHeight="1" x14ac:dyDescent="0.25">
      <c r="B34" s="20">
        <v>14401</v>
      </c>
      <c r="C34" s="16" t="s">
        <v>27</v>
      </c>
      <c r="D34" s="17">
        <v>7005311</v>
      </c>
      <c r="E34" s="18">
        <v>7005311</v>
      </c>
      <c r="F34" s="21">
        <v>1578687</v>
      </c>
    </row>
    <row r="35" spans="1:6" s="23" customFormat="1" ht="12.75" customHeight="1" x14ac:dyDescent="0.25">
      <c r="B35" s="20">
        <v>14403</v>
      </c>
      <c r="C35" s="16" t="s">
        <v>28</v>
      </c>
      <c r="D35" s="17">
        <v>4064668</v>
      </c>
      <c r="E35" s="18">
        <v>4064668</v>
      </c>
      <c r="F35" s="21">
        <v>0</v>
      </c>
    </row>
    <row r="36" spans="1:6" s="23" customFormat="1" ht="12.75" customHeight="1" x14ac:dyDescent="0.25">
      <c r="B36" s="20">
        <v>14406</v>
      </c>
      <c r="C36" s="16" t="s">
        <v>29</v>
      </c>
      <c r="D36" s="17">
        <v>2559950</v>
      </c>
      <c r="E36" s="18">
        <v>2559950</v>
      </c>
      <c r="F36" s="21">
        <v>0</v>
      </c>
    </row>
    <row r="37" spans="1:6" ht="12.75" customHeight="1" x14ac:dyDescent="0.25">
      <c r="B37" s="20"/>
      <c r="C37" s="16"/>
      <c r="D37" s="17"/>
      <c r="E37" s="18"/>
      <c r="F37" s="21"/>
    </row>
    <row r="38" spans="1:6" ht="12.75" customHeight="1" x14ac:dyDescent="0.25">
      <c r="A38" s="9"/>
      <c r="B38" s="19">
        <v>1500</v>
      </c>
      <c r="C38" s="11" t="s">
        <v>30</v>
      </c>
      <c r="D38" s="12">
        <f>SUM(D39:D44)</f>
        <v>362635159</v>
      </c>
      <c r="E38" s="13">
        <f>SUM(E39:E44)</f>
        <v>362635159</v>
      </c>
      <c r="F38" s="14">
        <f t="shared" ref="F38" si="5">SUM(F39:F44)</f>
        <v>75563726</v>
      </c>
    </row>
    <row r="39" spans="1:6" s="9" customFormat="1" ht="12.75" customHeight="1" x14ac:dyDescent="0.25">
      <c r="B39" s="20">
        <v>15101</v>
      </c>
      <c r="C39" s="16" t="s">
        <v>31</v>
      </c>
      <c r="D39" s="17">
        <v>52339795</v>
      </c>
      <c r="E39" s="18">
        <v>52339795</v>
      </c>
      <c r="F39" s="21">
        <v>11787632</v>
      </c>
    </row>
    <row r="40" spans="1:6" s="22" customFormat="1" ht="12.75" customHeight="1" x14ac:dyDescent="0.25">
      <c r="B40" s="20">
        <v>15202</v>
      </c>
      <c r="C40" s="16" t="s">
        <v>32</v>
      </c>
      <c r="D40" s="17">
        <v>1000000</v>
      </c>
      <c r="E40" s="18">
        <v>1000000</v>
      </c>
      <c r="F40" s="21">
        <v>979355</v>
      </c>
    </row>
    <row r="41" spans="1:6" s="22" customFormat="1" ht="12.75" customHeight="1" x14ac:dyDescent="0.25">
      <c r="B41" s="20">
        <v>15401</v>
      </c>
      <c r="C41" s="16" t="s">
        <v>33</v>
      </c>
      <c r="D41" s="17">
        <v>17644128</v>
      </c>
      <c r="E41" s="18">
        <v>17644128</v>
      </c>
      <c r="F41" s="21">
        <v>2713657</v>
      </c>
    </row>
    <row r="42" spans="1:6" s="22" customFormat="1" ht="12.75" customHeight="1" x14ac:dyDescent="0.25">
      <c r="B42" s="20">
        <v>15402</v>
      </c>
      <c r="C42" s="16" t="s">
        <v>34</v>
      </c>
      <c r="D42" s="17">
        <v>278007501</v>
      </c>
      <c r="E42" s="18">
        <v>278007501</v>
      </c>
      <c r="F42" s="21">
        <v>58071945</v>
      </c>
    </row>
    <row r="43" spans="1:6" s="23" customFormat="1" ht="12.75" customHeight="1" x14ac:dyDescent="0.25">
      <c r="B43" s="20">
        <v>15501</v>
      </c>
      <c r="C43" s="16" t="s">
        <v>35</v>
      </c>
      <c r="D43" s="17">
        <v>550000</v>
      </c>
      <c r="E43" s="18">
        <v>550000</v>
      </c>
      <c r="F43" s="21">
        <v>69368</v>
      </c>
    </row>
    <row r="44" spans="1:6" s="22" customFormat="1" ht="12.75" customHeight="1" x14ac:dyDescent="0.25">
      <c r="B44" s="20">
        <v>15901</v>
      </c>
      <c r="C44" s="16" t="s">
        <v>36</v>
      </c>
      <c r="D44" s="17">
        <v>13093735</v>
      </c>
      <c r="E44" s="18">
        <v>13093735</v>
      </c>
      <c r="F44" s="21">
        <v>1941769</v>
      </c>
    </row>
    <row r="45" spans="1:6" s="22" customFormat="1" ht="12.75" customHeight="1" x14ac:dyDescent="0.25">
      <c r="B45" s="20"/>
      <c r="C45" s="16"/>
      <c r="D45" s="12"/>
      <c r="E45" s="13"/>
      <c r="F45" s="14"/>
    </row>
    <row r="46" spans="1:6" s="9" customFormat="1" ht="12.75" customHeight="1" x14ac:dyDescent="0.25">
      <c r="B46" s="19">
        <v>1600</v>
      </c>
      <c r="C46" s="11" t="s">
        <v>37</v>
      </c>
      <c r="D46" s="12">
        <f>SUM(D47:D47)</f>
        <v>26844531</v>
      </c>
      <c r="E46" s="13">
        <f>SUM(E47:E47)</f>
        <v>26844531</v>
      </c>
      <c r="F46" s="14">
        <f>SUM(F47:F47)</f>
        <v>0</v>
      </c>
    </row>
    <row r="47" spans="1:6" s="22" customFormat="1" ht="12.75" customHeight="1" x14ac:dyDescent="0.25">
      <c r="B47" s="20">
        <v>16101</v>
      </c>
      <c r="C47" s="16" t="s">
        <v>38</v>
      </c>
      <c r="D47" s="17">
        <v>26844531</v>
      </c>
      <c r="E47" s="18">
        <v>26844531</v>
      </c>
      <c r="F47" s="21">
        <v>0</v>
      </c>
    </row>
    <row r="48" spans="1:6" s="22" customFormat="1" ht="12.75" customHeight="1" x14ac:dyDescent="0.25">
      <c r="B48" s="20"/>
      <c r="C48" s="16"/>
      <c r="D48" s="17"/>
      <c r="E48" s="18"/>
      <c r="F48" s="21"/>
    </row>
    <row r="49" spans="1:6" s="9" customFormat="1" ht="12.75" customHeight="1" x14ac:dyDescent="0.25">
      <c r="B49" s="19">
        <v>1700</v>
      </c>
      <c r="C49" s="11" t="s">
        <v>39</v>
      </c>
      <c r="D49" s="12">
        <f>+D50</f>
        <v>200000</v>
      </c>
      <c r="E49" s="13">
        <f t="shared" ref="E49:F49" si="6">+E50</f>
        <v>200000</v>
      </c>
      <c r="F49" s="14">
        <f t="shared" si="6"/>
        <v>0</v>
      </c>
    </row>
    <row r="50" spans="1:6" s="22" customFormat="1" ht="12.75" customHeight="1" x14ac:dyDescent="0.25">
      <c r="B50" s="20">
        <v>17101</v>
      </c>
      <c r="C50" s="16" t="s">
        <v>40</v>
      </c>
      <c r="D50" s="17">
        <v>200000</v>
      </c>
      <c r="E50" s="18">
        <v>200000</v>
      </c>
      <c r="F50" s="21">
        <v>0</v>
      </c>
    </row>
    <row r="51" spans="1:6" s="22" customFormat="1" ht="12.75" customHeight="1" x14ac:dyDescent="0.25">
      <c r="B51" s="25"/>
      <c r="C51" s="26"/>
      <c r="D51" s="27"/>
      <c r="E51" s="28"/>
      <c r="F51" s="29"/>
    </row>
    <row r="52" spans="1:6" ht="12.75" customHeight="1" x14ac:dyDescent="0.25">
      <c r="A52" s="9"/>
      <c r="B52" s="19">
        <v>2000</v>
      </c>
      <c r="C52" s="11" t="s">
        <v>41</v>
      </c>
      <c r="D52" s="12">
        <f>+D54+D61+D65+D69+D72+D75</f>
        <v>12969825</v>
      </c>
      <c r="E52" s="43">
        <f>+E54+E61+E65+E69+E72+E75</f>
        <v>12969825</v>
      </c>
      <c r="F52" s="43">
        <f>+F54+F61+F65+F69+F72+F75</f>
        <v>263434</v>
      </c>
    </row>
    <row r="53" spans="1:6" s="22" customFormat="1" ht="12.75" customHeight="1" x14ac:dyDescent="0.25">
      <c r="A53" s="1"/>
      <c r="B53" s="20"/>
      <c r="C53" s="16"/>
      <c r="D53" s="17"/>
      <c r="E53" s="18"/>
      <c r="F53" s="21"/>
    </row>
    <row r="54" spans="1:6" s="22" customFormat="1" ht="12.75" customHeight="1" x14ac:dyDescent="0.25">
      <c r="A54" s="9"/>
      <c r="B54" s="19">
        <v>2100</v>
      </c>
      <c r="C54" s="11" t="s">
        <v>42</v>
      </c>
      <c r="D54" s="12">
        <f>SUM(D55:D59)</f>
        <v>4503884</v>
      </c>
      <c r="E54" s="13">
        <f>SUM(E55:E59)</f>
        <v>4503884</v>
      </c>
      <c r="F54" s="14">
        <f t="shared" ref="F54" si="7">SUM(F55:F59)</f>
        <v>64546</v>
      </c>
    </row>
    <row r="55" spans="1:6" s="23" customFormat="1" ht="12.75" customHeight="1" x14ac:dyDescent="0.25">
      <c r="A55" s="22"/>
      <c r="B55" s="20">
        <v>21101</v>
      </c>
      <c r="C55" s="16" t="s">
        <v>43</v>
      </c>
      <c r="D55" s="17">
        <v>3535646</v>
      </c>
      <c r="E55" s="18">
        <v>3535646</v>
      </c>
      <c r="F55" s="21">
        <v>57838</v>
      </c>
    </row>
    <row r="56" spans="1:6" s="23" customFormat="1" ht="12.75" customHeight="1" x14ac:dyDescent="0.25">
      <c r="A56" s="22"/>
      <c r="B56" s="20">
        <v>21201</v>
      </c>
      <c r="C56" s="30" t="s">
        <v>44</v>
      </c>
      <c r="D56" s="17">
        <v>0</v>
      </c>
      <c r="E56" s="18">
        <v>0</v>
      </c>
      <c r="F56" s="21">
        <v>0</v>
      </c>
    </row>
    <row r="57" spans="1:6" ht="12.75" customHeight="1" x14ac:dyDescent="0.25">
      <c r="B57" s="20">
        <v>21401</v>
      </c>
      <c r="C57" s="16" t="s">
        <v>45</v>
      </c>
      <c r="D57" s="17">
        <v>588496</v>
      </c>
      <c r="E57" s="18">
        <v>588496</v>
      </c>
      <c r="F57" s="21">
        <v>4308</v>
      </c>
    </row>
    <row r="58" spans="1:6" ht="12.75" customHeight="1" x14ac:dyDescent="0.25">
      <c r="B58" s="20">
        <v>21501</v>
      </c>
      <c r="C58" s="16" t="s">
        <v>46</v>
      </c>
      <c r="D58" s="17">
        <v>340362</v>
      </c>
      <c r="E58" s="18">
        <v>340362</v>
      </c>
      <c r="F58" s="21">
        <v>2400</v>
      </c>
    </row>
    <row r="59" spans="1:6" s="22" customFormat="1" ht="12.75" customHeight="1" x14ac:dyDescent="0.25">
      <c r="B59" s="20">
        <v>21601</v>
      </c>
      <c r="C59" s="16" t="s">
        <v>47</v>
      </c>
      <c r="D59" s="17">
        <v>39380</v>
      </c>
      <c r="E59" s="18">
        <v>39380</v>
      </c>
      <c r="F59" s="21">
        <v>0</v>
      </c>
    </row>
    <row r="60" spans="1:6" s="22" customFormat="1" ht="12.75" customHeight="1" x14ac:dyDescent="0.25">
      <c r="A60" s="1"/>
      <c r="B60" s="20"/>
      <c r="C60" s="16"/>
      <c r="D60" s="17"/>
      <c r="E60" s="18"/>
      <c r="F60" s="21"/>
    </row>
    <row r="61" spans="1:6" ht="12.75" customHeight="1" x14ac:dyDescent="0.25">
      <c r="A61" s="9"/>
      <c r="B61" s="19">
        <v>2200</v>
      </c>
      <c r="C61" s="11" t="s">
        <v>48</v>
      </c>
      <c r="D61" s="12">
        <f>SUM(D62:D63)</f>
        <v>3067456</v>
      </c>
      <c r="E61" s="13">
        <f t="shared" ref="E61:F61" si="8">SUM(E62:E63)</f>
        <v>3067456</v>
      </c>
      <c r="F61" s="14">
        <f t="shared" si="8"/>
        <v>159132</v>
      </c>
    </row>
    <row r="62" spans="1:6" s="23" customFormat="1" ht="12.75" customHeight="1" x14ac:dyDescent="0.25">
      <c r="A62" s="22"/>
      <c r="B62" s="20">
        <v>22104</v>
      </c>
      <c r="C62" s="16" t="s">
        <v>49</v>
      </c>
      <c r="D62" s="17">
        <v>3001456</v>
      </c>
      <c r="E62" s="18">
        <v>3001456</v>
      </c>
      <c r="F62" s="21">
        <v>154789</v>
      </c>
    </row>
    <row r="63" spans="1:6" s="23" customFormat="1" ht="12.75" customHeight="1" x14ac:dyDescent="0.25">
      <c r="A63" s="22"/>
      <c r="B63" s="20">
        <v>22301</v>
      </c>
      <c r="C63" s="16" t="s">
        <v>50</v>
      </c>
      <c r="D63" s="17">
        <v>66000</v>
      </c>
      <c r="E63" s="18">
        <v>66000</v>
      </c>
      <c r="F63" s="21">
        <v>4343</v>
      </c>
    </row>
    <row r="64" spans="1:6" s="23" customFormat="1" ht="12.75" customHeight="1" x14ac:dyDescent="0.25">
      <c r="A64" s="22"/>
      <c r="B64" s="20"/>
      <c r="C64" s="16"/>
      <c r="D64" s="17"/>
      <c r="E64" s="18"/>
      <c r="F64" s="21"/>
    </row>
    <row r="65" spans="1:6" ht="12.75" customHeight="1" x14ac:dyDescent="0.25">
      <c r="A65" s="9"/>
      <c r="B65" s="19">
        <v>2400</v>
      </c>
      <c r="C65" s="11" t="s">
        <v>141</v>
      </c>
      <c r="D65" s="12">
        <f>SUM(D66:D67)</f>
        <v>440000</v>
      </c>
      <c r="E65" s="13">
        <f>SUM(E66:E67)</f>
        <v>440000</v>
      </c>
      <c r="F65" s="13">
        <f>SUM(F66:F67)</f>
        <v>0</v>
      </c>
    </row>
    <row r="66" spans="1:6" s="23" customFormat="1" ht="12.75" customHeight="1" x14ac:dyDescent="0.25">
      <c r="A66" s="22"/>
      <c r="B66" s="20">
        <v>24601</v>
      </c>
      <c r="C66" s="16" t="s">
        <v>142</v>
      </c>
      <c r="D66" s="17">
        <v>110000</v>
      </c>
      <c r="E66" s="18">
        <v>110000</v>
      </c>
      <c r="F66" s="21">
        <v>0</v>
      </c>
    </row>
    <row r="67" spans="1:6" s="23" customFormat="1" ht="12.75" customHeight="1" x14ac:dyDescent="0.25">
      <c r="A67" s="22"/>
      <c r="B67" s="20">
        <v>24701</v>
      </c>
      <c r="C67" s="16" t="s">
        <v>143</v>
      </c>
      <c r="D67" s="17">
        <v>330000</v>
      </c>
      <c r="E67" s="18">
        <v>330000</v>
      </c>
      <c r="F67" s="21">
        <v>0</v>
      </c>
    </row>
    <row r="68" spans="1:6" s="23" customFormat="1" ht="12.75" customHeight="1" x14ac:dyDescent="0.25">
      <c r="A68" s="22"/>
      <c r="B68" s="20"/>
      <c r="C68" s="16"/>
      <c r="D68" s="17"/>
      <c r="E68" s="18"/>
      <c r="F68" s="21"/>
    </row>
    <row r="69" spans="1:6" ht="12.75" customHeight="1" x14ac:dyDescent="0.25">
      <c r="A69" s="9"/>
      <c r="B69" s="19">
        <v>2500</v>
      </c>
      <c r="C69" s="11" t="s">
        <v>51</v>
      </c>
      <c r="D69" s="12">
        <f>SUM(D70:D70)</f>
        <v>549960</v>
      </c>
      <c r="E69" s="13">
        <f>SUM(E70:E70)</f>
        <v>549960</v>
      </c>
      <c r="F69" s="14">
        <f>SUM(F70:F70)</f>
        <v>0</v>
      </c>
    </row>
    <row r="70" spans="1:6" ht="12.75" customHeight="1" x14ac:dyDescent="0.25">
      <c r="B70" s="20">
        <v>25301</v>
      </c>
      <c r="C70" s="16" t="s">
        <v>52</v>
      </c>
      <c r="D70" s="17">
        <v>549960</v>
      </c>
      <c r="E70" s="18">
        <v>549960</v>
      </c>
      <c r="F70" s="21">
        <v>0</v>
      </c>
    </row>
    <row r="71" spans="1:6" s="23" customFormat="1" ht="12.75" customHeight="1" x14ac:dyDescent="0.25">
      <c r="A71" s="22"/>
      <c r="B71" s="20"/>
      <c r="C71" s="16"/>
      <c r="D71" s="17"/>
      <c r="E71" s="18"/>
      <c r="F71" s="21"/>
    </row>
    <row r="72" spans="1:6" ht="12.75" customHeight="1" x14ac:dyDescent="0.25">
      <c r="A72" s="23"/>
      <c r="B72" s="19">
        <v>2600</v>
      </c>
      <c r="C72" s="11" t="s">
        <v>53</v>
      </c>
      <c r="D72" s="12">
        <f>+D73</f>
        <v>352000</v>
      </c>
      <c r="E72" s="13">
        <f>+E73</f>
        <v>352000</v>
      </c>
      <c r="F72" s="14">
        <f t="shared" ref="F72" si="9">+F73</f>
        <v>39756</v>
      </c>
    </row>
    <row r="73" spans="1:6" s="22" customFormat="1" ht="12.75" customHeight="1" x14ac:dyDescent="0.25">
      <c r="A73" s="1"/>
      <c r="B73" s="20">
        <v>26103</v>
      </c>
      <c r="C73" s="16" t="s">
        <v>54</v>
      </c>
      <c r="D73" s="17">
        <v>352000</v>
      </c>
      <c r="E73" s="18">
        <v>352000</v>
      </c>
      <c r="F73" s="21">
        <v>39756</v>
      </c>
    </row>
    <row r="74" spans="1:6" s="22" customFormat="1" ht="12.75" customHeight="1" x14ac:dyDescent="0.25">
      <c r="A74" s="1"/>
      <c r="B74" s="20"/>
      <c r="C74" s="16"/>
      <c r="D74" s="17"/>
      <c r="E74" s="18"/>
      <c r="F74" s="21"/>
    </row>
    <row r="75" spans="1:6" s="22" customFormat="1" ht="12.75" customHeight="1" x14ac:dyDescent="0.25">
      <c r="B75" s="19">
        <v>2700</v>
      </c>
      <c r="C75" s="11" t="s">
        <v>55</v>
      </c>
      <c r="D75" s="12">
        <f>+D76</f>
        <v>4056525</v>
      </c>
      <c r="E75" s="13">
        <f>+E76</f>
        <v>4056525</v>
      </c>
      <c r="F75" s="14">
        <f t="shared" ref="F75" si="10">+F76</f>
        <v>0</v>
      </c>
    </row>
    <row r="76" spans="1:6" ht="12.75" customHeight="1" x14ac:dyDescent="0.25">
      <c r="A76" s="22"/>
      <c r="B76" s="20">
        <v>27101</v>
      </c>
      <c r="C76" s="16" t="s">
        <v>56</v>
      </c>
      <c r="D76" s="17">
        <v>4056525</v>
      </c>
      <c r="E76" s="18">
        <v>4056525</v>
      </c>
      <c r="F76" s="21">
        <v>0</v>
      </c>
    </row>
    <row r="77" spans="1:6" ht="12.75" customHeight="1" x14ac:dyDescent="0.25">
      <c r="A77" s="22"/>
      <c r="B77" s="20"/>
      <c r="C77" s="16"/>
      <c r="D77" s="17"/>
      <c r="E77" s="18"/>
      <c r="F77" s="21"/>
    </row>
    <row r="78" spans="1:6" s="23" customFormat="1" ht="12.75" customHeight="1" x14ac:dyDescent="0.25">
      <c r="A78" s="22"/>
      <c r="B78" s="19">
        <v>3000</v>
      </c>
      <c r="C78" s="11" t="s">
        <v>57</v>
      </c>
      <c r="D78" s="12">
        <f>+D80+D91+D100+D116+D121+D130+D135+D141+D145</f>
        <v>1848268095.0020001</v>
      </c>
      <c r="E78" s="13">
        <f>+E80+E91+E100+E116+E121+E130+E135+E141+E145</f>
        <v>1847368095.0020001</v>
      </c>
      <c r="F78" s="14">
        <f>+F80+F91+F100+F116+F121+F130+F135+F141+F145</f>
        <v>154119828</v>
      </c>
    </row>
    <row r="79" spans="1:6" s="23" customFormat="1" ht="12.75" customHeight="1" x14ac:dyDescent="0.25">
      <c r="A79" s="9"/>
      <c r="B79" s="20"/>
      <c r="C79" s="16"/>
      <c r="D79" s="17"/>
      <c r="E79" s="18"/>
      <c r="F79" s="21"/>
    </row>
    <row r="80" spans="1:6" s="22" customFormat="1" ht="12.75" customHeight="1" x14ac:dyDescent="0.25">
      <c r="A80" s="1"/>
      <c r="B80" s="19">
        <v>3100</v>
      </c>
      <c r="C80" s="11" t="s">
        <v>58</v>
      </c>
      <c r="D80" s="12">
        <f>SUM(D81:D89)</f>
        <v>462251228</v>
      </c>
      <c r="E80" s="13">
        <f>SUM(E81:E89)</f>
        <v>520034914</v>
      </c>
      <c r="F80" s="14">
        <f>SUM(F81:F89)</f>
        <v>34530661</v>
      </c>
    </row>
    <row r="81" spans="1:6" s="22" customFormat="1" ht="12.75" customHeight="1" x14ac:dyDescent="0.25">
      <c r="A81" s="9"/>
      <c r="B81" s="20">
        <v>31101</v>
      </c>
      <c r="C81" s="16" t="s">
        <v>59</v>
      </c>
      <c r="D81" s="17">
        <v>19118529</v>
      </c>
      <c r="E81" s="18">
        <v>19118529</v>
      </c>
      <c r="F81" s="21">
        <v>2121837</v>
      </c>
    </row>
    <row r="82" spans="1:6" s="22" customFormat="1" ht="12.75" customHeight="1" x14ac:dyDescent="0.25">
      <c r="B82" s="20">
        <v>31301</v>
      </c>
      <c r="C82" s="16" t="s">
        <v>60</v>
      </c>
      <c r="D82" s="17">
        <v>4494816</v>
      </c>
      <c r="E82" s="18">
        <v>4494816</v>
      </c>
      <c r="F82" s="21">
        <v>469852</v>
      </c>
    </row>
    <row r="83" spans="1:6" ht="12.75" customHeight="1" x14ac:dyDescent="0.25">
      <c r="A83" s="23"/>
      <c r="B83" s="20">
        <v>31401</v>
      </c>
      <c r="C83" s="16" t="s">
        <v>61</v>
      </c>
      <c r="D83" s="17">
        <v>7631807</v>
      </c>
      <c r="E83" s="18">
        <v>7631807</v>
      </c>
      <c r="F83" s="21">
        <v>506081</v>
      </c>
    </row>
    <row r="84" spans="1:6" s="23" customFormat="1" ht="12.75" customHeight="1" x14ac:dyDescent="0.25">
      <c r="B84" s="20">
        <v>31501</v>
      </c>
      <c r="C84" s="16" t="s">
        <v>62</v>
      </c>
      <c r="D84" s="17">
        <v>0</v>
      </c>
      <c r="E84" s="18">
        <v>0</v>
      </c>
      <c r="F84" s="21">
        <v>0</v>
      </c>
    </row>
    <row r="85" spans="1:6" ht="12.75" customHeight="1" x14ac:dyDescent="0.25">
      <c r="A85" s="23"/>
      <c r="B85" s="20">
        <v>31602</v>
      </c>
      <c r="C85" s="16" t="s">
        <v>63</v>
      </c>
      <c r="D85" s="17">
        <v>120540000</v>
      </c>
      <c r="E85" s="18">
        <v>178323686</v>
      </c>
      <c r="F85" s="21">
        <v>4316898</v>
      </c>
    </row>
    <row r="86" spans="1:6" s="23" customFormat="1" ht="12.75" customHeight="1" x14ac:dyDescent="0.25">
      <c r="B86" s="20">
        <v>31701</v>
      </c>
      <c r="C86" s="16" t="s">
        <v>64</v>
      </c>
      <c r="D86" s="17">
        <v>8898529</v>
      </c>
      <c r="E86" s="18">
        <v>8898529</v>
      </c>
      <c r="F86" s="21">
        <v>0</v>
      </c>
    </row>
    <row r="87" spans="1:6" s="22" customFormat="1" ht="12.75" customHeight="1" x14ac:dyDescent="0.25">
      <c r="B87" s="20">
        <v>31801</v>
      </c>
      <c r="C87" s="16" t="s">
        <v>65</v>
      </c>
      <c r="D87" s="17">
        <v>4421739</v>
      </c>
      <c r="E87" s="18">
        <v>4421739</v>
      </c>
      <c r="F87" s="21">
        <v>574400</v>
      </c>
    </row>
    <row r="88" spans="1:6" s="23" customFormat="1" ht="12.75" customHeight="1" x14ac:dyDescent="0.25">
      <c r="A88" s="22"/>
      <c r="B88" s="20">
        <v>31902</v>
      </c>
      <c r="C88" s="16" t="s">
        <v>66</v>
      </c>
      <c r="D88" s="17">
        <v>5603136</v>
      </c>
      <c r="E88" s="18">
        <v>5603136</v>
      </c>
      <c r="F88" s="21">
        <v>440948</v>
      </c>
    </row>
    <row r="89" spans="1:6" s="23" customFormat="1" ht="12.75" customHeight="1" x14ac:dyDescent="0.25">
      <c r="A89" s="22"/>
      <c r="B89" s="20">
        <v>31904</v>
      </c>
      <c r="C89" s="16" t="s">
        <v>67</v>
      </c>
      <c r="D89" s="17">
        <v>291542672</v>
      </c>
      <c r="E89" s="18">
        <v>291542672</v>
      </c>
      <c r="F89" s="21">
        <v>26100645</v>
      </c>
    </row>
    <row r="90" spans="1:6" s="23" customFormat="1" ht="12.75" customHeight="1" x14ac:dyDescent="0.25">
      <c r="B90" s="20"/>
      <c r="C90" s="31"/>
      <c r="D90" s="17"/>
      <c r="E90" s="18"/>
      <c r="F90" s="21"/>
    </row>
    <row r="91" spans="1:6" ht="12.75" customHeight="1" x14ac:dyDescent="0.25">
      <c r="A91" s="23"/>
      <c r="B91" s="19">
        <v>3200</v>
      </c>
      <c r="C91" s="11" t="s">
        <v>68</v>
      </c>
      <c r="D91" s="12">
        <f t="shared" ref="D91:F91" si="11">SUM(D92:D98)</f>
        <v>381262918</v>
      </c>
      <c r="E91" s="13">
        <f t="shared" si="11"/>
        <v>323479232</v>
      </c>
      <c r="F91" s="14">
        <f t="shared" si="11"/>
        <v>19538102</v>
      </c>
    </row>
    <row r="92" spans="1:6" s="22" customFormat="1" ht="12.75" customHeight="1" x14ac:dyDescent="0.25">
      <c r="A92" s="23"/>
      <c r="B92" s="20">
        <v>32201</v>
      </c>
      <c r="C92" s="16" t="s">
        <v>69</v>
      </c>
      <c r="D92" s="17">
        <v>28598742</v>
      </c>
      <c r="E92" s="18">
        <v>28598742</v>
      </c>
      <c r="F92" s="21">
        <v>2956938</v>
      </c>
    </row>
    <row r="93" spans="1:6" ht="12.75" customHeight="1" x14ac:dyDescent="0.25">
      <c r="B93" s="20">
        <v>32301</v>
      </c>
      <c r="C93" s="16" t="s">
        <v>70</v>
      </c>
      <c r="D93" s="17">
        <v>101817466</v>
      </c>
      <c r="E93" s="18">
        <v>101817466</v>
      </c>
      <c r="F93" s="21">
        <v>6296826</v>
      </c>
    </row>
    <row r="94" spans="1:6" s="23" customFormat="1" ht="12.75" customHeight="1" x14ac:dyDescent="0.25">
      <c r="B94" s="20">
        <v>32302</v>
      </c>
      <c r="C94" s="16" t="s">
        <v>71</v>
      </c>
      <c r="D94" s="17">
        <v>2263536</v>
      </c>
      <c r="E94" s="18">
        <v>2263536</v>
      </c>
      <c r="F94" s="21">
        <v>0</v>
      </c>
    </row>
    <row r="95" spans="1:6" s="23" customFormat="1" ht="12.75" customHeight="1" x14ac:dyDescent="0.25">
      <c r="B95" s="20">
        <v>32503</v>
      </c>
      <c r="C95" s="16" t="s">
        <v>72</v>
      </c>
      <c r="D95" s="17">
        <v>4298536</v>
      </c>
      <c r="E95" s="18">
        <v>4298536</v>
      </c>
      <c r="F95" s="21">
        <v>283614</v>
      </c>
    </row>
    <row r="96" spans="1:6" s="23" customFormat="1" ht="12.75" customHeight="1" x14ac:dyDescent="0.25">
      <c r="A96" s="1"/>
      <c r="B96" s="20">
        <v>32505</v>
      </c>
      <c r="C96" s="16" t="s">
        <v>73</v>
      </c>
      <c r="D96" s="17">
        <v>57263540</v>
      </c>
      <c r="E96" s="18">
        <v>57263540</v>
      </c>
      <c r="F96" s="21">
        <v>1035233</v>
      </c>
    </row>
    <row r="97" spans="1:6" s="23" customFormat="1" ht="12.75" customHeight="1" x14ac:dyDescent="0.25">
      <c r="B97" s="20">
        <v>32601</v>
      </c>
      <c r="C97" s="16" t="s">
        <v>74</v>
      </c>
      <c r="D97" s="17">
        <v>2340536</v>
      </c>
      <c r="E97" s="18">
        <v>2340536</v>
      </c>
      <c r="F97" s="21">
        <v>10763</v>
      </c>
    </row>
    <row r="98" spans="1:6" s="23" customFormat="1" ht="12.75" customHeight="1" x14ac:dyDescent="0.25">
      <c r="B98" s="25">
        <v>32701</v>
      </c>
      <c r="C98" s="26" t="s">
        <v>75</v>
      </c>
      <c r="D98" s="27">
        <v>184680562</v>
      </c>
      <c r="E98" s="28">
        <v>126896876</v>
      </c>
      <c r="F98" s="21">
        <v>8954728</v>
      </c>
    </row>
    <row r="99" spans="1:6" s="23" customFormat="1" ht="12.75" customHeight="1" x14ac:dyDescent="0.25">
      <c r="A99" s="1"/>
      <c r="B99" s="20"/>
      <c r="C99" s="31"/>
      <c r="D99" s="17"/>
      <c r="E99" s="18"/>
      <c r="F99" s="21"/>
    </row>
    <row r="100" spans="1:6" s="23" customFormat="1" ht="12.75" customHeight="1" x14ac:dyDescent="0.25">
      <c r="B100" s="19">
        <v>3300</v>
      </c>
      <c r="C100" s="11" t="s">
        <v>76</v>
      </c>
      <c r="D100" s="12">
        <f>SUM(D101:D114)</f>
        <v>452131208</v>
      </c>
      <c r="E100" s="13">
        <f>SUM(E101:E114)</f>
        <v>454394744</v>
      </c>
      <c r="F100" s="14">
        <f>SUM(F101:F114)</f>
        <v>45437997</v>
      </c>
    </row>
    <row r="101" spans="1:6" s="23" customFormat="1" ht="12.75" customHeight="1" x14ac:dyDescent="0.25">
      <c r="B101" s="20">
        <v>33104</v>
      </c>
      <c r="C101" s="16" t="s">
        <v>77</v>
      </c>
      <c r="D101" s="17">
        <v>164980030</v>
      </c>
      <c r="E101" s="18">
        <v>167243566</v>
      </c>
      <c r="F101" s="21">
        <v>26306653</v>
      </c>
    </row>
    <row r="102" spans="1:6" s="23" customFormat="1" ht="12.75" customHeight="1" x14ac:dyDescent="0.25">
      <c r="B102" s="20">
        <v>33105</v>
      </c>
      <c r="C102" s="16" t="s">
        <v>78</v>
      </c>
      <c r="D102" s="17">
        <v>3832944</v>
      </c>
      <c r="E102" s="18">
        <v>3832944</v>
      </c>
      <c r="F102" s="21">
        <v>164160</v>
      </c>
    </row>
    <row r="103" spans="1:6" s="23" customFormat="1" ht="12.75" customHeight="1" x14ac:dyDescent="0.25">
      <c r="B103" s="20">
        <v>33301</v>
      </c>
      <c r="C103" s="16" t="s">
        <v>79</v>
      </c>
      <c r="D103" s="17">
        <v>70865835</v>
      </c>
      <c r="E103" s="18">
        <v>70865835</v>
      </c>
      <c r="F103" s="21">
        <v>673678</v>
      </c>
    </row>
    <row r="104" spans="1:6" s="23" customFormat="1" ht="12.75" customHeight="1" x14ac:dyDescent="0.25">
      <c r="B104" s="20">
        <v>33303</v>
      </c>
      <c r="C104" s="16" t="s">
        <v>80</v>
      </c>
      <c r="D104" s="17">
        <v>2593536</v>
      </c>
      <c r="E104" s="18">
        <v>2593536</v>
      </c>
      <c r="F104" s="21">
        <v>0</v>
      </c>
    </row>
    <row r="105" spans="1:6" s="23" customFormat="1" ht="12.75" customHeight="1" x14ac:dyDescent="0.25">
      <c r="B105" s="20">
        <v>33401</v>
      </c>
      <c r="C105" s="16" t="s">
        <v>81</v>
      </c>
      <c r="D105" s="17">
        <v>31303536</v>
      </c>
      <c r="E105" s="18">
        <v>31303536</v>
      </c>
      <c r="F105" s="21">
        <v>0</v>
      </c>
    </row>
    <row r="106" spans="1:6" s="23" customFormat="1" ht="12.75" customHeight="1" x14ac:dyDescent="0.25">
      <c r="B106" s="20">
        <v>33501</v>
      </c>
      <c r="C106" s="16" t="s">
        <v>82</v>
      </c>
      <c r="D106" s="17">
        <v>0</v>
      </c>
      <c r="E106" s="18">
        <v>0</v>
      </c>
      <c r="F106" s="21">
        <v>0</v>
      </c>
    </row>
    <row r="107" spans="1:6" s="23" customFormat="1" ht="12.75" customHeight="1" x14ac:dyDescent="0.25">
      <c r="B107" s="20">
        <v>33601</v>
      </c>
      <c r="C107" s="16" t="s">
        <v>83</v>
      </c>
      <c r="D107" s="17">
        <v>3363536</v>
      </c>
      <c r="E107" s="18">
        <v>3363536</v>
      </c>
      <c r="F107" s="21">
        <v>0</v>
      </c>
    </row>
    <row r="108" spans="1:6" s="23" customFormat="1" ht="12.75" customHeight="1" x14ac:dyDescent="0.25">
      <c r="B108" s="20">
        <v>33602</v>
      </c>
      <c r="C108" s="16" t="s">
        <v>84</v>
      </c>
      <c r="D108" s="17">
        <v>24030832</v>
      </c>
      <c r="E108" s="18">
        <v>24030832</v>
      </c>
      <c r="F108" s="21">
        <v>1210461</v>
      </c>
    </row>
    <row r="109" spans="1:6" s="23" customFormat="1" ht="12.75" customHeight="1" x14ac:dyDescent="0.25">
      <c r="B109" s="20">
        <v>33604</v>
      </c>
      <c r="C109" s="16" t="s">
        <v>85</v>
      </c>
      <c r="D109" s="17">
        <v>10546536</v>
      </c>
      <c r="E109" s="18">
        <v>10546536</v>
      </c>
      <c r="F109" s="21">
        <v>0</v>
      </c>
    </row>
    <row r="110" spans="1:6" s="23" customFormat="1" ht="12.75" customHeight="1" x14ac:dyDescent="0.25">
      <c r="B110" s="20">
        <v>33605</v>
      </c>
      <c r="C110" s="16" t="s">
        <v>86</v>
      </c>
      <c r="D110" s="17">
        <v>5614928</v>
      </c>
      <c r="E110" s="18">
        <v>5614928</v>
      </c>
      <c r="F110" s="21">
        <v>196130</v>
      </c>
    </row>
    <row r="111" spans="1:6" s="23" customFormat="1" ht="12.75" customHeight="1" x14ac:dyDescent="0.25">
      <c r="B111" s="20">
        <v>33606</v>
      </c>
      <c r="C111" s="16" t="s">
        <v>144</v>
      </c>
      <c r="D111" s="17">
        <v>25946540</v>
      </c>
      <c r="E111" s="18">
        <v>25946540</v>
      </c>
      <c r="F111" s="21">
        <v>0</v>
      </c>
    </row>
    <row r="112" spans="1:6" s="23" customFormat="1" ht="12.75" customHeight="1" x14ac:dyDescent="0.25">
      <c r="B112" s="20">
        <v>33801</v>
      </c>
      <c r="C112" s="16" t="s">
        <v>87</v>
      </c>
      <c r="D112" s="17">
        <v>39835136</v>
      </c>
      <c r="E112" s="18">
        <v>39835136</v>
      </c>
      <c r="F112" s="21">
        <v>7537357</v>
      </c>
    </row>
    <row r="113" spans="1:6" s="23" customFormat="1" ht="12.75" customHeight="1" x14ac:dyDescent="0.25">
      <c r="B113" s="20">
        <v>33901</v>
      </c>
      <c r="C113" s="16" t="s">
        <v>88</v>
      </c>
      <c r="D113" s="17">
        <v>66742753</v>
      </c>
      <c r="E113" s="18">
        <v>66742753</v>
      </c>
      <c r="F113" s="21">
        <v>9349558</v>
      </c>
    </row>
    <row r="114" spans="1:6" s="23" customFormat="1" ht="12.75" customHeight="1" x14ac:dyDescent="0.25">
      <c r="B114" s="20">
        <v>33903</v>
      </c>
      <c r="C114" s="16" t="s">
        <v>89</v>
      </c>
      <c r="D114" s="17">
        <v>2475066</v>
      </c>
      <c r="E114" s="18">
        <v>2475066</v>
      </c>
      <c r="F114" s="21">
        <v>0</v>
      </c>
    </row>
    <row r="115" spans="1:6" s="23" customFormat="1" ht="12.75" customHeight="1" x14ac:dyDescent="0.25">
      <c r="B115" s="20"/>
      <c r="C115" s="16"/>
      <c r="D115" s="17"/>
      <c r="E115" s="18"/>
      <c r="F115" s="21"/>
    </row>
    <row r="116" spans="1:6" s="23" customFormat="1" ht="12.75" customHeight="1" x14ac:dyDescent="0.25">
      <c r="B116" s="19">
        <v>3400</v>
      </c>
      <c r="C116" s="11" t="s">
        <v>90</v>
      </c>
      <c r="D116" s="12">
        <f>SUM(D117:D119)</f>
        <v>48508201</v>
      </c>
      <c r="E116" s="13">
        <f>SUM(E117:E119)</f>
        <v>60159128</v>
      </c>
      <c r="F116" s="14">
        <f t="shared" ref="F116" si="12">SUM(F117:F119)</f>
        <v>6711111</v>
      </c>
    </row>
    <row r="117" spans="1:6" s="23" customFormat="1" ht="12.75" customHeight="1" x14ac:dyDescent="0.25">
      <c r="B117" s="20">
        <v>34101</v>
      </c>
      <c r="C117" s="16" t="s">
        <v>91</v>
      </c>
      <c r="D117" s="17">
        <v>38245289</v>
      </c>
      <c r="E117" s="18">
        <v>38245289</v>
      </c>
      <c r="F117" s="21">
        <v>4508001</v>
      </c>
    </row>
    <row r="118" spans="1:6" s="23" customFormat="1" ht="12.75" customHeight="1" x14ac:dyDescent="0.25">
      <c r="A118" s="1"/>
      <c r="B118" s="20">
        <v>34501</v>
      </c>
      <c r="C118" s="16" t="s">
        <v>92</v>
      </c>
      <c r="D118" s="17">
        <v>5608636</v>
      </c>
      <c r="E118" s="18">
        <v>5608636</v>
      </c>
      <c r="F118" s="21">
        <v>2058966</v>
      </c>
    </row>
    <row r="119" spans="1:6" s="23" customFormat="1" ht="12.75" customHeight="1" x14ac:dyDescent="0.25">
      <c r="A119" s="1"/>
      <c r="B119" s="20">
        <v>34701</v>
      </c>
      <c r="C119" s="16" t="s">
        <v>93</v>
      </c>
      <c r="D119" s="17">
        <v>4654276</v>
      </c>
      <c r="E119" s="18">
        <v>16305203</v>
      </c>
      <c r="F119" s="21">
        <v>144144</v>
      </c>
    </row>
    <row r="120" spans="1:6" s="23" customFormat="1" ht="12.75" customHeight="1" x14ac:dyDescent="0.25">
      <c r="A120" s="22"/>
      <c r="B120" s="20"/>
      <c r="C120" s="16"/>
      <c r="D120" s="17"/>
      <c r="E120" s="18"/>
      <c r="F120" s="21"/>
    </row>
    <row r="121" spans="1:6" s="23" customFormat="1" ht="12.75" customHeight="1" x14ac:dyDescent="0.25">
      <c r="B121" s="19">
        <v>3500</v>
      </c>
      <c r="C121" s="11" t="s">
        <v>94</v>
      </c>
      <c r="D121" s="12">
        <f>SUM(D122:D128)</f>
        <v>93550385</v>
      </c>
      <c r="E121" s="13">
        <f t="shared" ref="E121:F121" si="13">SUM(E122:E128)</f>
        <v>93550385</v>
      </c>
      <c r="F121" s="14">
        <f t="shared" si="13"/>
        <v>9505609</v>
      </c>
    </row>
    <row r="122" spans="1:6" s="23" customFormat="1" ht="12.75" customHeight="1" x14ac:dyDescent="0.25">
      <c r="B122" s="20">
        <v>35101</v>
      </c>
      <c r="C122" s="16" t="s">
        <v>95</v>
      </c>
      <c r="D122" s="17">
        <v>46616527</v>
      </c>
      <c r="E122" s="18">
        <v>46616527</v>
      </c>
      <c r="F122" s="21">
        <v>3864876</v>
      </c>
    </row>
    <row r="123" spans="1:6" s="23" customFormat="1" ht="12.75" customHeight="1" x14ac:dyDescent="0.25">
      <c r="A123" s="1"/>
      <c r="B123" s="20">
        <v>35201</v>
      </c>
      <c r="C123" s="16" t="s">
        <v>96</v>
      </c>
      <c r="D123" s="17">
        <v>3081717</v>
      </c>
      <c r="E123" s="18">
        <v>3081717</v>
      </c>
      <c r="F123" s="21">
        <v>0</v>
      </c>
    </row>
    <row r="124" spans="1:6" s="23" customFormat="1" ht="12.75" customHeight="1" x14ac:dyDescent="0.25">
      <c r="A124" s="22"/>
      <c r="B124" s="20">
        <v>35301</v>
      </c>
      <c r="C124" s="16" t="s">
        <v>97</v>
      </c>
      <c r="D124" s="17">
        <v>2985003</v>
      </c>
      <c r="E124" s="18">
        <v>2985003</v>
      </c>
      <c r="F124" s="21">
        <v>42656</v>
      </c>
    </row>
    <row r="125" spans="1:6" s="23" customFormat="1" ht="12.75" customHeight="1" x14ac:dyDescent="0.25">
      <c r="B125" s="20">
        <v>35501</v>
      </c>
      <c r="C125" s="16" t="s">
        <v>98</v>
      </c>
      <c r="D125" s="17">
        <v>2409615</v>
      </c>
      <c r="E125" s="18">
        <v>2409615</v>
      </c>
      <c r="F125" s="21">
        <v>10958</v>
      </c>
    </row>
    <row r="126" spans="1:6" s="23" customFormat="1" ht="12.75" customHeight="1" x14ac:dyDescent="0.25">
      <c r="B126" s="20">
        <v>35701</v>
      </c>
      <c r="C126" s="16" t="s">
        <v>99</v>
      </c>
      <c r="D126" s="17">
        <v>2811584</v>
      </c>
      <c r="E126" s="18">
        <v>2811584</v>
      </c>
      <c r="F126" s="21">
        <v>478806</v>
      </c>
    </row>
    <row r="127" spans="1:6" s="23" customFormat="1" ht="12.75" customHeight="1" x14ac:dyDescent="0.25">
      <c r="A127" s="1"/>
      <c r="B127" s="20">
        <v>35801</v>
      </c>
      <c r="C127" s="16" t="s">
        <v>100</v>
      </c>
      <c r="D127" s="17">
        <v>32939653</v>
      </c>
      <c r="E127" s="18">
        <v>32939653</v>
      </c>
      <c r="F127" s="21">
        <v>5103713</v>
      </c>
    </row>
    <row r="128" spans="1:6" s="23" customFormat="1" ht="12.75" customHeight="1" x14ac:dyDescent="0.25">
      <c r="A128" s="1"/>
      <c r="B128" s="20">
        <v>35901</v>
      </c>
      <c r="C128" s="16" t="s">
        <v>101</v>
      </c>
      <c r="D128" s="17">
        <v>2706286</v>
      </c>
      <c r="E128" s="18">
        <v>2706286</v>
      </c>
      <c r="F128" s="21">
        <v>4600</v>
      </c>
    </row>
    <row r="129" spans="1:6" s="22" customFormat="1" ht="12.75" customHeight="1" x14ac:dyDescent="0.25">
      <c r="A129" s="23"/>
      <c r="B129" s="20"/>
      <c r="C129" s="16"/>
      <c r="D129" s="17"/>
      <c r="E129" s="18"/>
      <c r="F129" s="21"/>
    </row>
    <row r="130" spans="1:6" s="23" customFormat="1" ht="12.75" customHeight="1" x14ac:dyDescent="0.25">
      <c r="B130" s="19">
        <v>3600</v>
      </c>
      <c r="C130" s="32" t="s">
        <v>102</v>
      </c>
      <c r="D130" s="12">
        <f>SUM(D131:D133)</f>
        <v>5187072</v>
      </c>
      <c r="E130" s="13">
        <f t="shared" ref="E130:F130" si="14">SUM(E131:E133)</f>
        <v>2923536</v>
      </c>
      <c r="F130" s="14">
        <f t="shared" si="14"/>
        <v>38000</v>
      </c>
    </row>
    <row r="131" spans="1:6" s="23" customFormat="1" ht="12.75" customHeight="1" x14ac:dyDescent="0.25">
      <c r="B131" s="20">
        <v>36101</v>
      </c>
      <c r="C131" s="16" t="s">
        <v>103</v>
      </c>
      <c r="D131" s="17">
        <v>0</v>
      </c>
      <c r="E131" s="18">
        <v>0</v>
      </c>
      <c r="F131" s="21">
        <v>0</v>
      </c>
    </row>
    <row r="132" spans="1:6" s="23" customFormat="1" ht="12.75" customHeight="1" x14ac:dyDescent="0.25">
      <c r="A132" s="22"/>
      <c r="B132" s="20">
        <v>36201</v>
      </c>
      <c r="C132" s="16" t="s">
        <v>104</v>
      </c>
      <c r="D132" s="17">
        <v>2263536</v>
      </c>
      <c r="E132" s="18">
        <v>0</v>
      </c>
      <c r="F132" s="21">
        <v>0</v>
      </c>
    </row>
    <row r="133" spans="1:6" s="22" customFormat="1" ht="12.75" customHeight="1" x14ac:dyDescent="0.25">
      <c r="A133" s="23"/>
      <c r="B133" s="20">
        <v>36901</v>
      </c>
      <c r="C133" s="16" t="s">
        <v>105</v>
      </c>
      <c r="D133" s="17">
        <v>2923536</v>
      </c>
      <c r="E133" s="18">
        <v>2923536</v>
      </c>
      <c r="F133" s="21">
        <v>38000</v>
      </c>
    </row>
    <row r="134" spans="1:6" s="22" customFormat="1" ht="12.75" customHeight="1" x14ac:dyDescent="0.25">
      <c r="A134" s="24"/>
      <c r="B134" s="20"/>
      <c r="C134" s="16"/>
      <c r="D134" s="12"/>
      <c r="E134" s="13"/>
      <c r="F134" s="21"/>
    </row>
    <row r="135" spans="1:6" ht="12.75" customHeight="1" x14ac:dyDescent="0.25">
      <c r="A135" s="23"/>
      <c r="B135" s="19">
        <v>3700</v>
      </c>
      <c r="C135" s="11" t="s">
        <v>106</v>
      </c>
      <c r="D135" s="12">
        <f>SUM(D136:D139)</f>
        <v>53816601.002000004</v>
      </c>
      <c r="E135" s="13">
        <f t="shared" ref="E135:F135" si="15">SUM(E136:E139)</f>
        <v>53816601.002000004</v>
      </c>
      <c r="F135" s="14">
        <f t="shared" si="15"/>
        <v>3327536</v>
      </c>
    </row>
    <row r="136" spans="1:6" s="22" customFormat="1" ht="12.75" customHeight="1" x14ac:dyDescent="0.25">
      <c r="A136" s="1"/>
      <c r="B136" s="20">
        <v>37104</v>
      </c>
      <c r="C136" s="16" t="s">
        <v>107</v>
      </c>
      <c r="D136" s="17">
        <v>11888534</v>
      </c>
      <c r="E136" s="18">
        <v>11888534</v>
      </c>
      <c r="F136" s="21">
        <v>983630</v>
      </c>
    </row>
    <row r="137" spans="1:6" ht="12.75" customHeight="1" x14ac:dyDescent="0.25">
      <c r="A137" s="22"/>
      <c r="B137" s="20">
        <v>37106</v>
      </c>
      <c r="C137" s="16" t="s">
        <v>108</v>
      </c>
      <c r="D137" s="17">
        <v>3583536</v>
      </c>
      <c r="E137" s="18">
        <v>3583536</v>
      </c>
      <c r="F137" s="21">
        <v>0</v>
      </c>
    </row>
    <row r="138" spans="1:6" ht="12.75" customHeight="1" x14ac:dyDescent="0.25">
      <c r="A138" s="22"/>
      <c r="B138" s="20">
        <v>37504</v>
      </c>
      <c r="C138" s="16" t="s">
        <v>109</v>
      </c>
      <c r="D138" s="17">
        <v>33880995.002000004</v>
      </c>
      <c r="E138" s="18">
        <v>33880995.002000004</v>
      </c>
      <c r="F138" s="21">
        <v>2343906</v>
      </c>
    </row>
    <row r="139" spans="1:6" ht="12.75" customHeight="1" x14ac:dyDescent="0.25">
      <c r="A139" s="22"/>
      <c r="B139" s="20">
        <v>37602</v>
      </c>
      <c r="C139" s="16" t="s">
        <v>110</v>
      </c>
      <c r="D139" s="17">
        <v>4463536</v>
      </c>
      <c r="E139" s="18">
        <v>4463536</v>
      </c>
      <c r="F139" s="21">
        <v>0</v>
      </c>
    </row>
    <row r="140" spans="1:6" s="23" customFormat="1" ht="12.75" customHeight="1" x14ac:dyDescent="0.25">
      <c r="B140" s="20"/>
      <c r="C140" s="16"/>
      <c r="D140" s="17"/>
      <c r="E140" s="18"/>
      <c r="F140" s="21"/>
    </row>
    <row r="141" spans="1:6" s="22" customFormat="1" ht="12.75" customHeight="1" x14ac:dyDescent="0.25">
      <c r="A141" s="23"/>
      <c r="B141" s="19">
        <v>3800</v>
      </c>
      <c r="C141" s="11" t="s">
        <v>111</v>
      </c>
      <c r="D141" s="12">
        <f>D142+D143</f>
        <v>2318536</v>
      </c>
      <c r="E141" s="13">
        <f t="shared" ref="E141:F141" si="16">E142+E143</f>
        <v>2318536</v>
      </c>
      <c r="F141" s="14">
        <f t="shared" si="16"/>
        <v>0</v>
      </c>
    </row>
    <row r="142" spans="1:6" s="22" customFormat="1" ht="12.75" customHeight="1" x14ac:dyDescent="0.25">
      <c r="A142" s="23"/>
      <c r="B142" s="20">
        <v>38301</v>
      </c>
      <c r="C142" s="16" t="s">
        <v>112</v>
      </c>
      <c r="D142" s="17">
        <v>2318536</v>
      </c>
      <c r="E142" s="18">
        <v>2318536</v>
      </c>
      <c r="F142" s="21">
        <v>0</v>
      </c>
    </row>
    <row r="143" spans="1:6" s="22" customFormat="1" ht="12.75" customHeight="1" x14ac:dyDescent="0.25">
      <c r="A143" s="23"/>
      <c r="B143" s="20">
        <v>38401</v>
      </c>
      <c r="C143" s="16" t="s">
        <v>113</v>
      </c>
      <c r="D143" s="17">
        <v>0</v>
      </c>
      <c r="E143" s="18">
        <v>0</v>
      </c>
      <c r="F143" s="21">
        <v>0</v>
      </c>
    </row>
    <row r="144" spans="1:6" s="22" customFormat="1" ht="12.75" customHeight="1" x14ac:dyDescent="0.25">
      <c r="A144" s="1"/>
      <c r="B144" s="20"/>
      <c r="C144" s="16"/>
      <c r="D144" s="17"/>
      <c r="E144" s="18"/>
      <c r="F144" s="21"/>
    </row>
    <row r="145" spans="1:6" s="22" customFormat="1" ht="12.75" customHeight="1" x14ac:dyDescent="0.25">
      <c r="B145" s="19">
        <v>3900</v>
      </c>
      <c r="C145" s="11" t="s">
        <v>114</v>
      </c>
      <c r="D145" s="12">
        <f>SUM(D146:D150)</f>
        <v>349241946</v>
      </c>
      <c r="E145" s="13">
        <f>SUM(E146:E150)</f>
        <v>336691019</v>
      </c>
      <c r="F145" s="14">
        <f>SUM(F146:F150)</f>
        <v>35030812</v>
      </c>
    </row>
    <row r="146" spans="1:6" s="23" customFormat="1" ht="12.75" customHeight="1" x14ac:dyDescent="0.25">
      <c r="B146" s="20">
        <v>39202</v>
      </c>
      <c r="C146" s="16" t="s">
        <v>115</v>
      </c>
      <c r="D146" s="17">
        <v>295317024</v>
      </c>
      <c r="E146" s="18">
        <v>282627215</v>
      </c>
      <c r="F146" s="21">
        <v>27961679</v>
      </c>
    </row>
    <row r="147" spans="1:6" s="23" customFormat="1" ht="12.75" customHeight="1" x14ac:dyDescent="0.25">
      <c r="B147" s="20">
        <v>39401</v>
      </c>
      <c r="C147" s="16" t="s">
        <v>116</v>
      </c>
      <c r="D147" s="17">
        <v>12823536</v>
      </c>
      <c r="E147" s="18">
        <v>12962418</v>
      </c>
      <c r="F147" s="21">
        <v>843183</v>
      </c>
    </row>
    <row r="148" spans="1:6" s="23" customFormat="1" ht="12.75" customHeight="1" x14ac:dyDescent="0.25">
      <c r="B148" s="20">
        <v>39602</v>
      </c>
      <c r="C148" s="16" t="s">
        <v>117</v>
      </c>
      <c r="D148" s="17">
        <v>0</v>
      </c>
      <c r="E148" s="18">
        <v>0</v>
      </c>
      <c r="F148" s="21">
        <v>0</v>
      </c>
    </row>
    <row r="149" spans="1:6" s="23" customFormat="1" ht="12.75" customHeight="1" x14ac:dyDescent="0.25">
      <c r="B149" s="20">
        <v>39801</v>
      </c>
      <c r="C149" s="16" t="s">
        <v>118</v>
      </c>
      <c r="D149" s="17">
        <v>31501386</v>
      </c>
      <c r="E149" s="18">
        <v>31501386</v>
      </c>
      <c r="F149" s="21">
        <v>6135950</v>
      </c>
    </row>
    <row r="150" spans="1:6" s="23" customFormat="1" ht="12.75" customHeight="1" x14ac:dyDescent="0.25">
      <c r="B150" s="25">
        <v>39904</v>
      </c>
      <c r="C150" s="26" t="s">
        <v>119</v>
      </c>
      <c r="D150" s="27">
        <v>9600000</v>
      </c>
      <c r="E150" s="28">
        <v>9600000</v>
      </c>
      <c r="F150" s="21">
        <v>90000</v>
      </c>
    </row>
    <row r="151" spans="1:6" s="23" customFormat="1" ht="12.75" customHeight="1" x14ac:dyDescent="0.25">
      <c r="B151" s="33"/>
      <c r="C151" s="34"/>
      <c r="D151" s="35"/>
      <c r="E151" s="36"/>
      <c r="F151" s="8"/>
    </row>
    <row r="152" spans="1:6" ht="12.75" customHeight="1" x14ac:dyDescent="0.25">
      <c r="B152" s="19" t="s">
        <v>120</v>
      </c>
      <c r="C152" s="37"/>
      <c r="D152" s="12">
        <f>+D154+D175</f>
        <v>0</v>
      </c>
      <c r="E152" s="13">
        <f>+E154+E175</f>
        <v>900000</v>
      </c>
      <c r="F152" s="14">
        <f>+F154+F175</f>
        <v>863432</v>
      </c>
    </row>
    <row r="153" spans="1:6" ht="12.75" customHeight="1" x14ac:dyDescent="0.25">
      <c r="B153" s="20"/>
      <c r="C153" s="37"/>
      <c r="D153" s="17"/>
      <c r="E153" s="18"/>
      <c r="F153" s="21"/>
    </row>
    <row r="154" spans="1:6" ht="12.75" customHeight="1" x14ac:dyDescent="0.25">
      <c r="B154" s="19">
        <v>5000</v>
      </c>
      <c r="C154" s="38" t="s">
        <v>121</v>
      </c>
      <c r="D154" s="12">
        <f>+D156+D161+D165+D169</f>
        <v>0</v>
      </c>
      <c r="E154" s="13">
        <f>+E156+E161+E165+E169</f>
        <v>0</v>
      </c>
      <c r="F154" s="14">
        <f>+F156+F161+F165+F169</f>
        <v>0</v>
      </c>
    </row>
    <row r="155" spans="1:6" ht="12.75" customHeight="1" x14ac:dyDescent="0.25">
      <c r="B155" s="20"/>
      <c r="C155" s="37"/>
      <c r="D155" s="17"/>
      <c r="E155" s="18"/>
      <c r="F155" s="21"/>
    </row>
    <row r="156" spans="1:6" ht="12.75" customHeight="1" x14ac:dyDescent="0.25">
      <c r="B156" s="19">
        <v>5100</v>
      </c>
      <c r="C156" s="38" t="s">
        <v>122</v>
      </c>
      <c r="D156" s="12">
        <f>SUM(D157:D159)</f>
        <v>0</v>
      </c>
      <c r="E156" s="13">
        <f>SUM(E157:E159)</f>
        <v>0</v>
      </c>
      <c r="F156" s="14">
        <f t="shared" ref="F156" si="17">SUM(F157:F159)</f>
        <v>0</v>
      </c>
    </row>
    <row r="157" spans="1:6" s="22" customFormat="1" ht="12.75" customHeight="1" x14ac:dyDescent="0.25">
      <c r="A157" s="1"/>
      <c r="B157" s="20">
        <v>51101</v>
      </c>
      <c r="C157" s="37" t="s">
        <v>123</v>
      </c>
      <c r="D157" s="17">
        <v>0</v>
      </c>
      <c r="E157" s="18">
        <v>0</v>
      </c>
      <c r="F157" s="21">
        <v>0</v>
      </c>
    </row>
    <row r="158" spans="1:6" s="22" customFormat="1" ht="12.75" customHeight="1" x14ac:dyDescent="0.25">
      <c r="A158" s="1"/>
      <c r="B158" s="20">
        <v>51501</v>
      </c>
      <c r="C158" s="37" t="s">
        <v>124</v>
      </c>
      <c r="D158" s="17">
        <v>0</v>
      </c>
      <c r="E158" s="18">
        <v>0</v>
      </c>
      <c r="F158" s="21">
        <v>0</v>
      </c>
    </row>
    <row r="159" spans="1:6" s="22" customFormat="1" ht="12.75" customHeight="1" x14ac:dyDescent="0.25">
      <c r="A159" s="9"/>
      <c r="B159" s="20">
        <v>51901</v>
      </c>
      <c r="C159" s="37" t="s">
        <v>125</v>
      </c>
      <c r="D159" s="17">
        <v>0</v>
      </c>
      <c r="E159" s="18">
        <v>0</v>
      </c>
      <c r="F159" s="21">
        <v>0</v>
      </c>
    </row>
    <row r="160" spans="1:6" s="23" customFormat="1" ht="12.75" customHeight="1" x14ac:dyDescent="0.25">
      <c r="A160" s="1"/>
      <c r="B160" s="20"/>
      <c r="C160" s="37"/>
      <c r="D160" s="12"/>
      <c r="E160" s="13"/>
      <c r="F160" s="14"/>
    </row>
    <row r="161" spans="1:6" ht="12.75" customHeight="1" x14ac:dyDescent="0.25">
      <c r="A161" s="9"/>
      <c r="B161" s="19">
        <v>5200</v>
      </c>
      <c r="C161" s="38" t="s">
        <v>126</v>
      </c>
      <c r="D161" s="12">
        <f t="shared" ref="D161:F161" si="18">SUM(D162:D163)</f>
        <v>0</v>
      </c>
      <c r="E161" s="13">
        <f>SUM(E162:E163)</f>
        <v>0</v>
      </c>
      <c r="F161" s="14">
        <f t="shared" si="18"/>
        <v>0</v>
      </c>
    </row>
    <row r="162" spans="1:6" ht="12.75" customHeight="1" x14ac:dyDescent="0.25">
      <c r="A162" s="22"/>
      <c r="B162" s="20">
        <v>52101</v>
      </c>
      <c r="C162" s="37" t="s">
        <v>127</v>
      </c>
      <c r="D162" s="17">
        <v>0</v>
      </c>
      <c r="E162" s="18">
        <v>0</v>
      </c>
      <c r="F162" s="21">
        <v>0</v>
      </c>
    </row>
    <row r="163" spans="1:6" s="22" customFormat="1" ht="12.75" customHeight="1" x14ac:dyDescent="0.25">
      <c r="A163" s="23"/>
      <c r="B163" s="20">
        <v>52301</v>
      </c>
      <c r="C163" s="37" t="s">
        <v>128</v>
      </c>
      <c r="D163" s="17">
        <v>0</v>
      </c>
      <c r="E163" s="18">
        <v>0</v>
      </c>
      <c r="F163" s="21">
        <v>0</v>
      </c>
    </row>
    <row r="164" spans="1:6" ht="12.75" customHeight="1" x14ac:dyDescent="0.25">
      <c r="B164" s="20"/>
      <c r="C164" s="37"/>
      <c r="D164" s="17"/>
      <c r="E164" s="18"/>
      <c r="F164" s="21"/>
    </row>
    <row r="165" spans="1:6" ht="12.75" customHeight="1" x14ac:dyDescent="0.25">
      <c r="B165" s="19">
        <v>5300</v>
      </c>
      <c r="C165" s="38" t="s">
        <v>129</v>
      </c>
      <c r="D165" s="12">
        <f>SUM(D166:D167)</f>
        <v>0</v>
      </c>
      <c r="E165" s="13">
        <f>SUM(E166:E167)</f>
        <v>0</v>
      </c>
      <c r="F165" s="14">
        <f>SUM(F166:F167)</f>
        <v>0</v>
      </c>
    </row>
    <row r="166" spans="1:6" ht="12.75" customHeight="1" x14ac:dyDescent="0.25">
      <c r="B166" s="20">
        <v>53101</v>
      </c>
      <c r="C166" s="37" t="s">
        <v>130</v>
      </c>
      <c r="D166" s="17">
        <v>0</v>
      </c>
      <c r="E166" s="18">
        <v>0</v>
      </c>
      <c r="F166" s="21">
        <v>0</v>
      </c>
    </row>
    <row r="167" spans="1:6" ht="12.75" customHeight="1" x14ac:dyDescent="0.25">
      <c r="B167" s="20">
        <v>53201</v>
      </c>
      <c r="C167" s="37" t="s">
        <v>131</v>
      </c>
      <c r="D167" s="17">
        <v>0</v>
      </c>
      <c r="E167" s="18">
        <v>0</v>
      </c>
      <c r="F167" s="21">
        <v>0</v>
      </c>
    </row>
    <row r="168" spans="1:6" s="22" customFormat="1" ht="12.75" customHeight="1" x14ac:dyDescent="0.25">
      <c r="A168" s="1"/>
      <c r="B168" s="20"/>
      <c r="C168" s="37"/>
      <c r="D168" s="17"/>
      <c r="E168" s="18"/>
      <c r="F168" s="21"/>
    </row>
    <row r="169" spans="1:6" ht="12.75" customHeight="1" x14ac:dyDescent="0.25">
      <c r="A169" s="22"/>
      <c r="B169" s="19">
        <v>5600</v>
      </c>
      <c r="C169" s="38" t="s">
        <v>132</v>
      </c>
      <c r="D169" s="12">
        <f>SUM(D170:D173)</f>
        <v>0</v>
      </c>
      <c r="E169" s="13">
        <f t="shared" ref="E169:F169" si="19">SUM(E170:E173)</f>
        <v>0</v>
      </c>
      <c r="F169" s="14">
        <f t="shared" si="19"/>
        <v>0</v>
      </c>
    </row>
    <row r="170" spans="1:6" ht="12.75" customHeight="1" x14ac:dyDescent="0.25">
      <c r="A170" s="22"/>
      <c r="B170" s="20">
        <v>56501</v>
      </c>
      <c r="C170" s="37" t="s">
        <v>133</v>
      </c>
      <c r="D170" s="17">
        <v>0</v>
      </c>
      <c r="E170" s="18">
        <v>0</v>
      </c>
      <c r="F170" s="21">
        <v>0</v>
      </c>
    </row>
    <row r="171" spans="1:6" ht="12.75" customHeight="1" x14ac:dyDescent="0.25">
      <c r="A171" s="22"/>
      <c r="B171" s="20">
        <v>56601</v>
      </c>
      <c r="C171" s="37" t="s">
        <v>134</v>
      </c>
      <c r="D171" s="17">
        <v>0</v>
      </c>
      <c r="E171" s="18">
        <v>0</v>
      </c>
      <c r="F171" s="21">
        <v>0</v>
      </c>
    </row>
    <row r="172" spans="1:6" ht="12.75" customHeight="1" x14ac:dyDescent="0.25">
      <c r="A172" s="22"/>
      <c r="B172" s="20">
        <v>56701</v>
      </c>
      <c r="C172" s="37" t="s">
        <v>135</v>
      </c>
      <c r="D172" s="17">
        <v>0</v>
      </c>
      <c r="E172" s="18">
        <v>0</v>
      </c>
      <c r="F172" s="21">
        <v>0</v>
      </c>
    </row>
    <row r="173" spans="1:6" s="22" customFormat="1" ht="12.75" customHeight="1" x14ac:dyDescent="0.25">
      <c r="B173" s="20">
        <v>56902</v>
      </c>
      <c r="C173" s="37" t="s">
        <v>136</v>
      </c>
      <c r="D173" s="17">
        <v>0</v>
      </c>
      <c r="E173" s="18">
        <v>0</v>
      </c>
      <c r="F173" s="21">
        <v>0</v>
      </c>
    </row>
    <row r="174" spans="1:6" s="22" customFormat="1" ht="12.75" customHeight="1" x14ac:dyDescent="0.25">
      <c r="A174" s="1"/>
      <c r="B174" s="20"/>
      <c r="C174" s="37"/>
      <c r="D174" s="17"/>
      <c r="E174" s="18"/>
      <c r="F174" s="21"/>
    </row>
    <row r="175" spans="1:6" s="22" customFormat="1" ht="12.75" customHeight="1" x14ac:dyDescent="0.25">
      <c r="A175" s="23"/>
      <c r="B175" s="19">
        <v>6000</v>
      </c>
      <c r="C175" s="38" t="s">
        <v>137</v>
      </c>
      <c r="D175" s="12">
        <f>+D177</f>
        <v>0</v>
      </c>
      <c r="E175" s="13">
        <f>+E177</f>
        <v>900000</v>
      </c>
      <c r="F175" s="14">
        <f t="shared" ref="F175" si="20">+F177</f>
        <v>863432</v>
      </c>
    </row>
    <row r="176" spans="1:6" ht="12.75" customHeight="1" x14ac:dyDescent="0.25">
      <c r="A176" s="23"/>
      <c r="B176" s="20"/>
      <c r="C176" s="37"/>
      <c r="D176" s="17"/>
      <c r="E176" s="18"/>
      <c r="F176" s="21"/>
    </row>
    <row r="177" spans="1:6" ht="12.75" customHeight="1" x14ac:dyDescent="0.25">
      <c r="A177" s="23"/>
      <c r="B177" s="19">
        <v>6200</v>
      </c>
      <c r="C177" s="38" t="s">
        <v>138</v>
      </c>
      <c r="D177" s="12">
        <f>+D178</f>
        <v>0</v>
      </c>
      <c r="E177" s="13">
        <f>+E178</f>
        <v>900000</v>
      </c>
      <c r="F177" s="14">
        <f t="shared" ref="F177" si="21">+F178</f>
        <v>863432</v>
      </c>
    </row>
    <row r="178" spans="1:6" ht="12.75" customHeight="1" x14ac:dyDescent="0.25">
      <c r="B178" s="20">
        <v>62202</v>
      </c>
      <c r="C178" s="37" t="s">
        <v>139</v>
      </c>
      <c r="D178" s="17">
        <v>0</v>
      </c>
      <c r="E178" s="18">
        <v>900000</v>
      </c>
      <c r="F178" s="21">
        <v>863432</v>
      </c>
    </row>
    <row r="179" spans="1:6" ht="12.75" customHeight="1" x14ac:dyDescent="0.25">
      <c r="B179" s="20"/>
      <c r="C179" s="37"/>
      <c r="D179" s="17"/>
      <c r="E179" s="18"/>
      <c r="F179" s="21"/>
    </row>
    <row r="180" spans="1:6" ht="12.75" customHeight="1" x14ac:dyDescent="0.25">
      <c r="B180" s="25"/>
      <c r="C180" s="39"/>
      <c r="D180" s="27"/>
      <c r="E180" s="28"/>
      <c r="F180" s="29"/>
    </row>
    <row r="181" spans="1:6" x14ac:dyDescent="0.25">
      <c r="A181" s="22"/>
      <c r="B181" s="40"/>
      <c r="C181" s="40"/>
      <c r="D181" s="41"/>
      <c r="E181" s="41"/>
    </row>
  </sheetData>
  <mergeCells count="11">
    <mergeCell ref="B8:F8"/>
    <mergeCell ref="B10:B11"/>
    <mergeCell ref="C10:C11"/>
    <mergeCell ref="D10:E10"/>
    <mergeCell ref="F10:F11"/>
    <mergeCell ref="B7:F7"/>
    <mergeCell ref="B2:F2"/>
    <mergeCell ref="B3:F3"/>
    <mergeCell ref="B4:F4"/>
    <mergeCell ref="B5:F5"/>
    <mergeCell ref="B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Bautista Reyes</dc:creator>
  <cp:lastModifiedBy>Ricardo Bautista Reyes</cp:lastModifiedBy>
  <dcterms:created xsi:type="dcterms:W3CDTF">2023-04-19T17:33:49Z</dcterms:created>
  <dcterms:modified xsi:type="dcterms:W3CDTF">2023-04-24T16:15:34Z</dcterms:modified>
</cp:coreProperties>
</file>