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dgob-my.sharepoint.com/personal/rosa_rubio_fnd_gob_mx/Documents/Documentos/FND/SIPOT/"/>
    </mc:Choice>
  </mc:AlternateContent>
  <xr:revisionPtr revIDLastSave="6" documentId="13_ncr:1_{AC33E4C7-4632-2D48-B431-7B4240EA9186}" xr6:coauthVersionLast="46" xr6:coauthVersionMax="47" xr10:uidLastSave="{3737A0E7-CD12-4BE2-AEFE-DD525497FA66}"/>
  <workbookProtection workbookAlgorithmName="SHA-512" workbookHashValue="tZzTc/0SPHnpTI5Dd89Q8JceeDGULqzFQ+ZTM556uH+FDaQErHXC1EhfuHMNd73yR1LC9Z1TDipNVgu0RcG1oA==" workbookSaltValue="TWu+CYgSytrdOjJv+d+N6g==" workbookSpinCount="100000" lockStructure="1"/>
  <bookViews>
    <workbookView xWindow="-108" yWindow="-108" windowWidth="23256" windowHeight="12576" xr2:uid="{00000000-000D-0000-FFFF-FFFF00000000}"/>
  </bookViews>
  <sheets>
    <sheet name="3er Trimestre 2021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2021'!$B$2:$F$179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2021'!$1:$13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E177" i="1" l="1"/>
  <c r="E175" i="1" s="1"/>
  <c r="F177" i="1"/>
  <c r="F175" i="1" s="1"/>
  <c r="E172" i="1"/>
  <c r="E170" i="1" s="1"/>
  <c r="F172" i="1"/>
  <c r="F170" i="1" s="1"/>
  <c r="E164" i="1"/>
  <c r="F164" i="1"/>
  <c r="E161" i="1"/>
  <c r="F161" i="1"/>
  <c r="E157" i="1"/>
  <c r="F157" i="1"/>
  <c r="E152" i="1"/>
  <c r="F152" i="1"/>
  <c r="E137" i="1"/>
  <c r="F137" i="1"/>
  <c r="E141" i="1"/>
  <c r="F141" i="1"/>
  <c r="E131" i="1"/>
  <c r="F131" i="1"/>
  <c r="E126" i="1"/>
  <c r="F126" i="1"/>
  <c r="E117" i="1"/>
  <c r="F117" i="1"/>
  <c r="E112" i="1"/>
  <c r="F112" i="1"/>
  <c r="E97" i="1"/>
  <c r="E88" i="1"/>
  <c r="F88" i="1"/>
  <c r="E77" i="1"/>
  <c r="F77" i="1"/>
  <c r="E72" i="1"/>
  <c r="F72" i="1"/>
  <c r="E69" i="1"/>
  <c r="F69" i="1"/>
  <c r="E66" i="1"/>
  <c r="F66" i="1"/>
  <c r="E62" i="1"/>
  <c r="F62" i="1"/>
  <c r="E55" i="1"/>
  <c r="F55" i="1"/>
  <c r="E50" i="1"/>
  <c r="F50" i="1"/>
  <c r="E47" i="1"/>
  <c r="F47" i="1"/>
  <c r="E39" i="1"/>
  <c r="F39" i="1"/>
  <c r="E31" i="1"/>
  <c r="F31" i="1"/>
  <c r="E27" i="1"/>
  <c r="F27" i="1"/>
  <c r="E23" i="1"/>
  <c r="F23" i="1"/>
  <c r="E20" i="1"/>
  <c r="F20" i="1"/>
  <c r="F18" i="1" s="1"/>
  <c r="E18" i="1"/>
  <c r="F150" i="1" l="1"/>
  <c r="F148" i="1" s="1"/>
  <c r="E150" i="1"/>
  <c r="E148" i="1" s="1"/>
  <c r="F75" i="1"/>
  <c r="E75" i="1"/>
  <c r="F53" i="1"/>
  <c r="E53" i="1"/>
  <c r="F16" i="1" l="1"/>
  <c r="F14" i="1" s="1"/>
  <c r="E16" i="1"/>
  <c r="E14" i="1" s="1"/>
  <c r="D164" i="1" l="1"/>
  <c r="D137" i="1"/>
  <c r="D77" i="1"/>
  <c r="D23" i="1" l="1"/>
  <c r="D126" i="1" l="1"/>
  <c r="D117" i="1"/>
  <c r="D62" i="1" l="1"/>
  <c r="D131" i="1" l="1"/>
  <c r="D66" i="1" l="1"/>
  <c r="D177" i="1" l="1"/>
  <c r="D175" i="1" s="1"/>
  <c r="D172" i="1" l="1"/>
  <c r="D170" i="1" s="1"/>
  <c r="D161" i="1"/>
  <c r="D157" i="1"/>
  <c r="D152" i="1"/>
  <c r="D141" i="1"/>
  <c r="D112" i="1"/>
  <c r="D97" i="1"/>
  <c r="D88" i="1"/>
  <c r="D72" i="1"/>
  <c r="D69" i="1"/>
  <c r="D55" i="1"/>
  <c r="D50" i="1"/>
  <c r="D47" i="1"/>
  <c r="D39" i="1"/>
  <c r="D31" i="1"/>
  <c r="D27" i="1"/>
  <c r="D20" i="1"/>
  <c r="D53" i="1" l="1"/>
  <c r="D18" i="1"/>
  <c r="D75" i="1"/>
  <c r="D150" i="1"/>
  <c r="D148" i="1" s="1"/>
  <c r="D16" i="1" l="1"/>
  <c r="D14" i="1" s="1"/>
</calcChain>
</file>

<file path=xl/sharedStrings.xml><?xml version="1.0" encoding="utf-8"?>
<sst xmlns="http://schemas.openxmlformats.org/spreadsheetml/2006/main" count="143" uniqueCount="143">
  <si>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</si>
  <si>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</si>
  <si>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</si>
  <si>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</si>
  <si>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</si>
  <si>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</si>
  <si>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</si>
  <si>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</si>
  <si>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</si>
  <si>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</si>
  <si>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</si>
  <si>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</si>
  <si>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</si>
  <si>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</si>
  <si>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</si>
  <si>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</si>
  <si>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</si>
  <si>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</si>
  <si>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</si>
  <si>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</si>
  <si>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</si>
  <si>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</si>
  <si>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</si>
  <si>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</si>
  <si>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</si>
  <si>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</si>
  <si>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</si>
  <si>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</si>
  <si>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</si>
  <si>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</si>
  <si>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</si>
  <si>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</si>
  <si>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</si>
  <si>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</si>
  <si>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</si>
  <si>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</si>
  <si>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</si>
  <si>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</si>
  <si>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</si>
  <si>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</si>
  <si>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</si>
  <si>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</si>
  <si>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</si>
  <si>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</si>
  <si>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</si>
  <si>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</si>
  <si>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</si>
  <si>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</si>
  <si>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</si>
  <si>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</si>
  <si>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</si>
  <si>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</si>
  <si>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</si>
  <si>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</si>
  <si>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</si>
  <si>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</si>
  <si>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</si>
  <si>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</si>
  <si>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</si>
  <si>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</si>
  <si>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</si>
  <si>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</si>
  <si>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</si>
  <si>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</si>
  <si>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</si>
  <si>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</si>
  <si>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</si>
  <si>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</si>
  <si>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</si>
  <si>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</si>
  <si>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</si>
  <si>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</si>
  <si>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</si>
  <si>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</si>
  <si>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</si>
  <si>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</si>
  <si>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</si>
  <si>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</si>
  <si>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</si>
  <si>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</si>
  <si>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</si>
  <si>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</si>
  <si>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</si>
  <si>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</si>
  <si>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</si>
  <si>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</si>
  <si>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</si>
  <si>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</si>
  <si>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</si>
  <si>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</si>
  <si>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</si>
  <si>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</si>
  <si>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</si>
  <si>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</si>
  <si>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</si>
  <si>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</si>
  <si>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</si>
  <si>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</si>
  <si>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</si>
  <si>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</si>
  <si>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</si>
  <si>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</si>
  <si>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</si>
  <si>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</si>
  <si>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</si>
  <si>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</si>
  <si>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</si>
  <si>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</si>
  <si>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</si>
  <si>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</si>
  <si>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</si>
  <si>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</si>
  <si>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</si>
  <si>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</si>
  <si>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</si>
  <si>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</si>
  <si>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</si>
  <si>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</si>
  <si>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</si>
  <si>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</si>
  <si>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</si>
  <si>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</si>
  <si>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</si>
  <si>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</si>
  <si>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</si>
  <si>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</si>
  <si>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</si>
  <si>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</si>
  <si>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</si>
  <si>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</si>
  <si>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</si>
  <si>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</si>
  <si>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</si>
  <si>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</si>
  <si>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</si>
  <si>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</si>
  <si>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</si>
  <si>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</si>
  <si>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Servicios integrales de infraestructura de computo</t>
  </si>
  <si>
    <t>Congresos y convenciones</t>
  </si>
  <si>
    <t>Equipos y aparatos de comunicaciones y telecomunicaciones</t>
  </si>
  <si>
    <t>Maquinaria y equipo eléctrico y electrónico</t>
  </si>
  <si>
    <t>Estado del Ejercicio Presupuestal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</si>
</sst>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9" fillId="0" borderId="5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" fontId="9" fillId="0" borderId="5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65" fontId="9" fillId="0" borderId="11" xfId="1" applyNumberFormat="1" applyFont="1" applyFill="1" applyBorder="1" applyProtection="1"/>
    <xf numFmtId="166" fontId="4" fillId="0" borderId="12" xfId="1" applyNumberFormat="1" applyFont="1" applyFill="1" applyBorder="1" applyAlignment="1"/>
    <xf numFmtId="165" fontId="4" fillId="0" borderId="12" xfId="1" applyNumberFormat="1" applyFont="1" applyFill="1" applyBorder="1" applyProtection="1"/>
    <xf numFmtId="165" fontId="9" fillId="0" borderId="12" xfId="1" applyNumberFormat="1" applyFont="1" applyFill="1" applyBorder="1" applyProtection="1"/>
    <xf numFmtId="165" fontId="9" fillId="0" borderId="8" xfId="1" applyNumberFormat="1" applyFont="1" applyFill="1" applyBorder="1" applyProtection="1"/>
    <xf numFmtId="164" fontId="9" fillId="0" borderId="13" xfId="1" applyNumberFormat="1" applyFont="1" applyFill="1" applyBorder="1" applyProtection="1"/>
    <xf numFmtId="0" fontId="9" fillId="0" borderId="14" xfId="1" applyFont="1" applyFill="1" applyBorder="1" applyAlignment="1"/>
    <xf numFmtId="164" fontId="9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0" fontId="9" fillId="0" borderId="13" xfId="1" applyFont="1" applyFill="1" applyBorder="1" applyAlignment="1"/>
    <xf numFmtId="1" fontId="9" fillId="0" borderId="0" xfId="1" applyNumberFormat="1" applyFont="1" applyFill="1" applyBorder="1" applyAlignment="1"/>
    <xf numFmtId="1" fontId="4" fillId="0" borderId="0" xfId="1" applyNumberFormat="1" applyFont="1" applyFill="1" applyBorder="1" applyAlignment="1"/>
    <xf numFmtId="1" fontId="4" fillId="0" borderId="0" xfId="1" applyNumberFormat="1" applyFont="1" applyFill="1" applyBorder="1" applyProtection="1"/>
    <xf numFmtId="1" fontId="9" fillId="0" borderId="0" xfId="1" applyNumberFormat="1" applyFont="1" applyFill="1" applyBorder="1" applyProtection="1"/>
    <xf numFmtId="1" fontId="9" fillId="0" borderId="14" xfId="1" applyNumberFormat="1" applyFont="1" applyFill="1" applyBorder="1" applyAlignment="1"/>
    <xf numFmtId="166" fontId="4" fillId="0" borderId="0" xfId="1" applyNumberFormat="1" applyFont="1" applyFill="1" applyBorder="1" applyAlignment="1"/>
    <xf numFmtId="164" fontId="9" fillId="0" borderId="5" xfId="1" applyNumberFormat="1" applyFont="1" applyFill="1" applyBorder="1" applyProtection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egp/d/Excel/INDIRECT/Calajus98/06/06571/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egp/d/Excel/INDIRECT/Calajus98/06/06560/fina/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egp/d/Excel/INDIRECT/Calajus98/06/SEGFIN98/ANTEPROY/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F180"/>
  <sheetViews>
    <sheetView showGridLines="0" tabSelected="1" topLeftCell="A89" zoomScaleNormal="100" workbookViewId="0">
      <selection activeCell="F106" sqref="F106"/>
    </sheetView>
  </sheetViews>
  <sheetFormatPr baseColWidth="10" defaultColWidth="11.44140625" defaultRowHeight="13.2" x14ac:dyDescent="0.25"/>
  <cols>
    <col min="1" max="1" width="5.6640625" style="6" customWidth="1"/>
    <col min="2" max="2" width="8.44140625" style="2" customWidth="1"/>
    <col min="3" max="3" width="59.6640625" style="2" customWidth="1"/>
    <col min="4" max="4" width="12.6640625" style="2" bestFit="1" customWidth="1"/>
    <col min="5" max="5" width="13.44140625" style="2" customWidth="1"/>
    <col min="6" max="6" width="16.109375" style="12" customWidth="1"/>
    <col min="7" max="16384" width="11.44140625" style="6"/>
  </cols>
  <sheetData>
    <row r="2" spans="1:6" ht="15.6" x14ac:dyDescent="0.3">
      <c r="B2" s="59" t="s">
        <v>0</v>
      </c>
      <c r="C2" s="59"/>
      <c r="D2" s="59"/>
      <c r="E2" s="59"/>
      <c r="F2" s="59"/>
    </row>
    <row r="3" spans="1:6" ht="15.6" x14ac:dyDescent="0.3">
      <c r="B3" s="59" t="s">
        <v>112</v>
      </c>
      <c r="C3" s="59"/>
      <c r="D3" s="59"/>
      <c r="E3" s="59"/>
      <c r="F3" s="59"/>
    </row>
    <row r="4" spans="1:6" ht="15.6" x14ac:dyDescent="0.3">
      <c r="B4" s="59" t="s">
        <v>1</v>
      </c>
      <c r="C4" s="59"/>
      <c r="D4" s="59"/>
      <c r="E4" s="59"/>
      <c r="F4" s="59"/>
    </row>
    <row r="5" spans="1:6" ht="15.6" x14ac:dyDescent="0.3">
      <c r="B5" s="59" t="s">
        <v>116</v>
      </c>
      <c r="C5" s="59"/>
      <c r="D5" s="59"/>
      <c r="E5" s="59"/>
      <c r="F5" s="59"/>
    </row>
    <row r="6" spans="1:6" ht="15.6" x14ac:dyDescent="0.3">
      <c r="B6" s="59" t="s">
        <v>2</v>
      </c>
      <c r="C6" s="59"/>
      <c r="D6" s="59"/>
      <c r="E6" s="59"/>
      <c r="F6" s="59"/>
    </row>
    <row r="7" spans="1:6" x14ac:dyDescent="0.25">
      <c r="B7" s="60" t="s">
        <v>142</v>
      </c>
      <c r="C7" s="60"/>
      <c r="D7" s="60"/>
      <c r="E7" s="60"/>
      <c r="F7" s="60"/>
    </row>
    <row r="8" spans="1:6" x14ac:dyDescent="0.25">
      <c r="B8" s="60" t="s">
        <v>3</v>
      </c>
      <c r="C8" s="60"/>
      <c r="D8" s="60"/>
      <c r="E8" s="60"/>
      <c r="F8" s="60"/>
    </row>
    <row r="9" spans="1:6" x14ac:dyDescent="0.25">
      <c r="B9" s="10"/>
      <c r="C9" s="10"/>
      <c r="D9" s="10"/>
      <c r="E9" s="10"/>
      <c r="F9" s="10"/>
    </row>
    <row r="11" spans="1:6" ht="15.75" customHeight="1" x14ac:dyDescent="0.25">
      <c r="B11" s="53" t="s">
        <v>113</v>
      </c>
      <c r="C11" s="53" t="s">
        <v>4</v>
      </c>
      <c r="D11" s="57" t="s">
        <v>5</v>
      </c>
      <c r="E11" s="58"/>
      <c r="F11" s="55" t="s">
        <v>114</v>
      </c>
    </row>
    <row r="12" spans="1:6" ht="15.75" customHeight="1" x14ac:dyDescent="0.25">
      <c r="A12" s="11"/>
      <c r="B12" s="54"/>
      <c r="C12" s="54"/>
      <c r="D12" s="1" t="s">
        <v>6</v>
      </c>
      <c r="E12" s="1" t="s">
        <v>7</v>
      </c>
      <c r="F12" s="56"/>
    </row>
    <row r="13" spans="1:6" ht="12.75" customHeight="1" x14ac:dyDescent="0.25">
      <c r="B13" s="13"/>
      <c r="C13" s="41"/>
      <c r="D13" s="52"/>
      <c r="E13" s="14"/>
      <c r="F13" s="36"/>
    </row>
    <row r="14" spans="1:6" s="5" customFormat="1" ht="12.75" customHeight="1" x14ac:dyDescent="0.25">
      <c r="B14" s="15" t="s">
        <v>127</v>
      </c>
      <c r="C14" s="25"/>
      <c r="D14" s="26">
        <f>SUM(D16,D148,D175)</f>
        <v>2956755177</v>
      </c>
      <c r="E14" s="51">
        <f t="shared" ref="E14:F14" si="0">SUM(E16,E148,E175)</f>
        <v>2956755177</v>
      </c>
      <c r="F14" s="37">
        <f t="shared" si="0"/>
        <v>1083084709</v>
      </c>
    </row>
    <row r="15" spans="1:6" ht="12.75" customHeight="1" x14ac:dyDescent="0.25">
      <c r="B15" s="16"/>
      <c r="C15" s="35"/>
      <c r="D15" s="30"/>
      <c r="E15" s="31"/>
      <c r="F15" s="38"/>
    </row>
    <row r="16" spans="1:6" s="5" customFormat="1" ht="12.75" customHeight="1" x14ac:dyDescent="0.25">
      <c r="B16" s="15" t="s">
        <v>8</v>
      </c>
      <c r="C16" s="25"/>
      <c r="D16" s="26">
        <f>+D18+D53+D75</f>
        <v>2956755177</v>
      </c>
      <c r="E16" s="51">
        <f t="shared" ref="E16:F16" si="1">+E18+E53+E75</f>
        <v>2912927895</v>
      </c>
      <c r="F16" s="37">
        <f t="shared" si="1"/>
        <v>1083084709</v>
      </c>
    </row>
    <row r="17" spans="2:6" s="5" customFormat="1" ht="12.75" customHeight="1" x14ac:dyDescent="0.25">
      <c r="B17" s="16"/>
      <c r="C17" s="35"/>
      <c r="D17" s="30"/>
      <c r="E17" s="31"/>
      <c r="F17" s="38"/>
    </row>
    <row r="18" spans="2:6" s="5" customFormat="1" ht="12.75" customHeight="1" x14ac:dyDescent="0.25">
      <c r="B18" s="17">
        <v>1000</v>
      </c>
      <c r="C18" s="25" t="s">
        <v>9</v>
      </c>
      <c r="D18" s="26">
        <f>SUM(D20,D23,D27,D31,D39,D47,D50)</f>
        <v>810519889</v>
      </c>
      <c r="E18" s="51">
        <f t="shared" ref="E18:F18" si="2">SUM(E20,E23,E27,E31,E39,E47,E50)</f>
        <v>945941506</v>
      </c>
      <c r="F18" s="37">
        <f t="shared" si="2"/>
        <v>578271050</v>
      </c>
    </row>
    <row r="19" spans="2:6" ht="12.75" customHeight="1" x14ac:dyDescent="0.25">
      <c r="B19" s="18"/>
      <c r="C19" s="35"/>
      <c r="D19" s="30"/>
      <c r="E19" s="31"/>
      <c r="F19" s="39"/>
    </row>
    <row r="20" spans="2:6" s="5" customFormat="1" ht="12.75" customHeight="1" x14ac:dyDescent="0.25">
      <c r="B20" s="17">
        <v>1100</v>
      </c>
      <c r="C20" s="25" t="s">
        <v>10</v>
      </c>
      <c r="D20" s="26">
        <f>+D21</f>
        <v>236028681</v>
      </c>
      <c r="E20" s="51">
        <f t="shared" ref="E20:F20" si="3">+E21</f>
        <v>236028681</v>
      </c>
      <c r="F20" s="37">
        <f t="shared" si="3"/>
        <v>178420038</v>
      </c>
    </row>
    <row r="21" spans="2:6" s="7" customFormat="1" ht="12.75" customHeight="1" x14ac:dyDescent="0.25">
      <c r="B21" s="18">
        <v>11301</v>
      </c>
      <c r="C21" s="35" t="s">
        <v>11</v>
      </c>
      <c r="D21" s="30">
        <v>236028681</v>
      </c>
      <c r="E21" s="31">
        <v>236028681</v>
      </c>
      <c r="F21" s="39">
        <v>178420038</v>
      </c>
    </row>
    <row r="22" spans="2:6" ht="12.75" customHeight="1" x14ac:dyDescent="0.25">
      <c r="B22" s="18"/>
      <c r="C22" s="35"/>
      <c r="D22" s="30"/>
      <c r="E22" s="31"/>
      <c r="F22" s="39"/>
    </row>
    <row r="23" spans="2:6" s="5" customFormat="1" ht="12.75" customHeight="1" x14ac:dyDescent="0.25">
      <c r="B23" s="17">
        <v>1200</v>
      </c>
      <c r="C23" s="25" t="s">
        <v>12</v>
      </c>
      <c r="D23" s="26">
        <f>SUM(D24:D25)</f>
        <v>39503120</v>
      </c>
      <c r="E23" s="51">
        <f t="shared" ref="E23:F23" si="4">SUM(E24:E25)</f>
        <v>143453267</v>
      </c>
      <c r="F23" s="37">
        <f t="shared" si="4"/>
        <v>43234788</v>
      </c>
    </row>
    <row r="24" spans="2:6" s="5" customFormat="1" ht="12.75" customHeight="1" x14ac:dyDescent="0.25">
      <c r="B24" s="18">
        <v>12201</v>
      </c>
      <c r="C24" s="35" t="s">
        <v>132</v>
      </c>
      <c r="D24" s="30">
        <v>39503120</v>
      </c>
      <c r="E24" s="31">
        <v>143453267</v>
      </c>
      <c r="F24" s="39">
        <v>43234788</v>
      </c>
    </row>
    <row r="25" spans="2:6" ht="12.75" customHeight="1" x14ac:dyDescent="0.25">
      <c r="B25" s="18">
        <v>12301</v>
      </c>
      <c r="C25" s="35" t="s">
        <v>13</v>
      </c>
      <c r="D25" s="30">
        <v>0</v>
      </c>
      <c r="E25" s="31">
        <v>0</v>
      </c>
      <c r="F25" s="39">
        <v>0</v>
      </c>
    </row>
    <row r="26" spans="2:6" s="8" customFormat="1" ht="12.75" customHeight="1" x14ac:dyDescent="0.25">
      <c r="B26" s="18"/>
      <c r="C26" s="35"/>
      <c r="D26" s="30"/>
      <c r="E26" s="31"/>
      <c r="F26" s="39"/>
    </row>
    <row r="27" spans="2:6" s="9" customFormat="1" ht="12.75" customHeight="1" x14ac:dyDescent="0.25">
      <c r="B27" s="17">
        <v>1300</v>
      </c>
      <c r="C27" s="25" t="s">
        <v>14</v>
      </c>
      <c r="D27" s="26">
        <f>SUM(D28:D29)</f>
        <v>44450067</v>
      </c>
      <c r="E27" s="51">
        <f t="shared" ref="E27:F27" si="5">SUM(E28:E29)</f>
        <v>44450067</v>
      </c>
      <c r="F27" s="37">
        <f t="shared" si="5"/>
        <v>22695052</v>
      </c>
    </row>
    <row r="28" spans="2:6" s="5" customFormat="1" ht="12.75" customHeight="1" x14ac:dyDescent="0.25">
      <c r="B28" s="18">
        <v>13201</v>
      </c>
      <c r="C28" s="35" t="s">
        <v>15</v>
      </c>
      <c r="D28" s="30">
        <v>6945323</v>
      </c>
      <c r="E28" s="31">
        <v>6945323</v>
      </c>
      <c r="F28" s="39">
        <v>3221410</v>
      </c>
    </row>
    <row r="29" spans="2:6" s="7" customFormat="1" ht="12.75" customHeight="1" x14ac:dyDescent="0.25">
      <c r="B29" s="18">
        <v>13202</v>
      </c>
      <c r="C29" s="35" t="s">
        <v>16</v>
      </c>
      <c r="D29" s="30">
        <v>37504744</v>
      </c>
      <c r="E29" s="31">
        <v>37504744</v>
      </c>
      <c r="F29" s="39">
        <v>19473642</v>
      </c>
    </row>
    <row r="30" spans="2:6" s="7" customFormat="1" ht="12.75" customHeight="1" x14ac:dyDescent="0.25">
      <c r="B30" s="18"/>
      <c r="C30" s="35"/>
      <c r="D30" s="30"/>
      <c r="E30" s="31"/>
      <c r="F30" s="39"/>
    </row>
    <row r="31" spans="2:6" ht="12.75" customHeight="1" x14ac:dyDescent="0.25">
      <c r="B31" s="17">
        <v>1400</v>
      </c>
      <c r="C31" s="25" t="s">
        <v>17</v>
      </c>
      <c r="D31" s="26">
        <f>SUM(D32:D37)</f>
        <v>118330467</v>
      </c>
      <c r="E31" s="51">
        <f t="shared" ref="E31:F31" si="6">SUM(E32:E37)</f>
        <v>118330467</v>
      </c>
      <c r="F31" s="37">
        <f t="shared" si="6"/>
        <v>80422890</v>
      </c>
    </row>
    <row r="32" spans="2:6" s="5" customFormat="1" ht="12.75" customHeight="1" x14ac:dyDescent="0.25">
      <c r="B32" s="18">
        <v>14103</v>
      </c>
      <c r="C32" s="35" t="s">
        <v>18</v>
      </c>
      <c r="D32" s="30">
        <v>58032571</v>
      </c>
      <c r="E32" s="31">
        <v>58032571</v>
      </c>
      <c r="F32" s="39">
        <v>53440073</v>
      </c>
    </row>
    <row r="33" spans="1:6" ht="12.75" customHeight="1" x14ac:dyDescent="0.25">
      <c r="B33" s="18">
        <v>14202</v>
      </c>
      <c r="C33" s="35" t="s">
        <v>19</v>
      </c>
      <c r="D33" s="30">
        <v>28574894</v>
      </c>
      <c r="E33" s="31">
        <v>28574894</v>
      </c>
      <c r="F33" s="39">
        <v>13388021</v>
      </c>
    </row>
    <row r="34" spans="1:6" s="8" customFormat="1" ht="12.75" customHeight="1" x14ac:dyDescent="0.25">
      <c r="B34" s="18">
        <v>14301</v>
      </c>
      <c r="C34" s="35" t="s">
        <v>20</v>
      </c>
      <c r="D34" s="30">
        <v>11633887</v>
      </c>
      <c r="E34" s="31">
        <v>11633887</v>
      </c>
      <c r="F34" s="39">
        <v>5335654</v>
      </c>
    </row>
    <row r="35" spans="1:6" s="7" customFormat="1" ht="12.75" customHeight="1" x14ac:dyDescent="0.25">
      <c r="B35" s="18">
        <v>14401</v>
      </c>
      <c r="C35" s="35" t="s">
        <v>21</v>
      </c>
      <c r="D35" s="30">
        <v>8855074</v>
      </c>
      <c r="E35" s="31">
        <v>8855074</v>
      </c>
      <c r="F35" s="39">
        <v>5761321</v>
      </c>
    </row>
    <row r="36" spans="1:6" s="8" customFormat="1" ht="12.75" customHeight="1" x14ac:dyDescent="0.25">
      <c r="B36" s="18">
        <v>14403</v>
      </c>
      <c r="C36" s="35" t="s">
        <v>22</v>
      </c>
      <c r="D36" s="30">
        <v>6171001</v>
      </c>
      <c r="E36" s="31">
        <v>6171001</v>
      </c>
      <c r="F36" s="39">
        <v>1598460</v>
      </c>
    </row>
    <row r="37" spans="1:6" s="8" customFormat="1" ht="12.75" customHeight="1" x14ac:dyDescent="0.25">
      <c r="B37" s="18">
        <v>14406</v>
      </c>
      <c r="C37" s="35" t="s">
        <v>23</v>
      </c>
      <c r="D37" s="30">
        <v>5063040</v>
      </c>
      <c r="E37" s="31">
        <v>5063040</v>
      </c>
      <c r="F37" s="39">
        <v>899361</v>
      </c>
    </row>
    <row r="38" spans="1:6" ht="12.75" customHeight="1" x14ac:dyDescent="0.25">
      <c r="B38" s="18"/>
      <c r="C38" s="35"/>
      <c r="D38" s="30"/>
      <c r="E38" s="31"/>
      <c r="F38" s="39"/>
    </row>
    <row r="39" spans="1:6" ht="12.75" customHeight="1" x14ac:dyDescent="0.25">
      <c r="A39" s="5"/>
      <c r="B39" s="17">
        <v>1500</v>
      </c>
      <c r="C39" s="25" t="s">
        <v>24</v>
      </c>
      <c r="D39" s="26">
        <f>SUM(D40:D45)</f>
        <v>347364726</v>
      </c>
      <c r="E39" s="51">
        <f t="shared" ref="E39:F39" si="7">SUM(E40:E45)</f>
        <v>382836196</v>
      </c>
      <c r="F39" s="37">
        <f t="shared" si="7"/>
        <v>253498282</v>
      </c>
    </row>
    <row r="40" spans="1:6" s="5" customFormat="1" ht="12.75" customHeight="1" x14ac:dyDescent="0.25">
      <c r="B40" s="18">
        <v>15101</v>
      </c>
      <c r="C40" s="35" t="s">
        <v>25</v>
      </c>
      <c r="D40" s="30">
        <v>62385891</v>
      </c>
      <c r="E40" s="31">
        <v>62385891</v>
      </c>
      <c r="F40" s="39">
        <v>33759169</v>
      </c>
    </row>
    <row r="41" spans="1:6" s="7" customFormat="1" ht="12.75" customHeight="1" x14ac:dyDescent="0.25">
      <c r="B41" s="18">
        <v>15202</v>
      </c>
      <c r="C41" s="35" t="s">
        <v>26</v>
      </c>
      <c r="D41" s="30">
        <v>1000000</v>
      </c>
      <c r="E41" s="31">
        <v>36471470</v>
      </c>
      <c r="F41" s="39">
        <v>33614540</v>
      </c>
    </row>
    <row r="42" spans="1:6" s="7" customFormat="1" ht="12.75" customHeight="1" x14ac:dyDescent="0.25">
      <c r="B42" s="18">
        <v>15401</v>
      </c>
      <c r="C42" s="35" t="s">
        <v>27</v>
      </c>
      <c r="D42" s="30">
        <v>15936617</v>
      </c>
      <c r="E42" s="31">
        <v>15936617</v>
      </c>
      <c r="F42" s="39">
        <v>12950056</v>
      </c>
    </row>
    <row r="43" spans="1:6" s="7" customFormat="1" ht="12.75" customHeight="1" x14ac:dyDescent="0.25">
      <c r="B43" s="18">
        <v>15402</v>
      </c>
      <c r="C43" s="35" t="s">
        <v>28</v>
      </c>
      <c r="D43" s="30">
        <v>255089975</v>
      </c>
      <c r="E43" s="31">
        <v>255089975</v>
      </c>
      <c r="F43" s="39">
        <v>165293567</v>
      </c>
    </row>
    <row r="44" spans="1:6" s="8" customFormat="1" ht="12.75" customHeight="1" x14ac:dyDescent="0.25">
      <c r="B44" s="18">
        <v>15501</v>
      </c>
      <c r="C44" s="35" t="s">
        <v>29</v>
      </c>
      <c r="D44" s="30">
        <v>1000000</v>
      </c>
      <c r="E44" s="31">
        <v>1000000</v>
      </c>
      <c r="F44" s="39">
        <v>0</v>
      </c>
    </row>
    <row r="45" spans="1:6" s="7" customFormat="1" ht="12.75" customHeight="1" x14ac:dyDescent="0.25">
      <c r="B45" s="18">
        <v>15901</v>
      </c>
      <c r="C45" s="35" t="s">
        <v>30</v>
      </c>
      <c r="D45" s="30">
        <v>11952243</v>
      </c>
      <c r="E45" s="31">
        <v>11952243</v>
      </c>
      <c r="F45" s="39">
        <v>7880950</v>
      </c>
    </row>
    <row r="46" spans="1:6" s="7" customFormat="1" ht="12.75" customHeight="1" x14ac:dyDescent="0.25">
      <c r="B46" s="18"/>
      <c r="C46" s="35"/>
      <c r="D46" s="26"/>
      <c r="E46" s="24"/>
      <c r="F46" s="38"/>
    </row>
    <row r="47" spans="1:6" s="5" customFormat="1" ht="12.75" customHeight="1" x14ac:dyDescent="0.25">
      <c r="B47" s="17">
        <v>1600</v>
      </c>
      <c r="C47" s="25" t="s">
        <v>31</v>
      </c>
      <c r="D47" s="26">
        <f>SUM(D48:D48)</f>
        <v>20103159</v>
      </c>
      <c r="E47" s="51">
        <f t="shared" ref="E47:F47" si="8">SUM(E48:E48)</f>
        <v>20103159</v>
      </c>
      <c r="F47" s="37">
        <f t="shared" si="8"/>
        <v>0</v>
      </c>
    </row>
    <row r="48" spans="1:6" s="7" customFormat="1" ht="12.75" customHeight="1" x14ac:dyDescent="0.25">
      <c r="B48" s="18">
        <v>16101</v>
      </c>
      <c r="C48" s="35" t="s">
        <v>32</v>
      </c>
      <c r="D48" s="30">
        <v>20103159</v>
      </c>
      <c r="E48" s="31">
        <v>20103159</v>
      </c>
      <c r="F48" s="39">
        <v>0</v>
      </c>
    </row>
    <row r="49" spans="1:6" s="7" customFormat="1" ht="12.75" customHeight="1" x14ac:dyDescent="0.25">
      <c r="B49" s="18"/>
      <c r="C49" s="35"/>
      <c r="D49" s="30"/>
      <c r="E49" s="31"/>
      <c r="F49" s="39"/>
    </row>
    <row r="50" spans="1:6" s="5" customFormat="1" ht="12.75" customHeight="1" x14ac:dyDescent="0.25">
      <c r="B50" s="17">
        <v>1700</v>
      </c>
      <c r="C50" s="25" t="s">
        <v>33</v>
      </c>
      <c r="D50" s="26">
        <f>+D51</f>
        <v>4739669</v>
      </c>
      <c r="E50" s="51">
        <f t="shared" ref="E50:F50" si="9">+E51</f>
        <v>739669</v>
      </c>
      <c r="F50" s="37">
        <f t="shared" si="9"/>
        <v>0</v>
      </c>
    </row>
    <row r="51" spans="1:6" s="7" customFormat="1" ht="12.75" customHeight="1" x14ac:dyDescent="0.25">
      <c r="B51" s="18">
        <v>17101</v>
      </c>
      <c r="C51" s="35" t="s">
        <v>34</v>
      </c>
      <c r="D51" s="30">
        <v>4739669</v>
      </c>
      <c r="E51" s="31">
        <v>739669</v>
      </c>
      <c r="F51" s="39">
        <v>0</v>
      </c>
    </row>
    <row r="52" spans="1:6" s="7" customFormat="1" ht="12.75" customHeight="1" x14ac:dyDescent="0.25">
      <c r="B52" s="23"/>
      <c r="C52" s="42"/>
      <c r="D52" s="32"/>
      <c r="E52" s="33"/>
      <c r="F52" s="40"/>
    </row>
    <row r="53" spans="1:6" ht="12.75" customHeight="1" x14ac:dyDescent="0.25">
      <c r="A53" s="5"/>
      <c r="B53" s="17">
        <v>2000</v>
      </c>
      <c r="C53" s="25" t="s">
        <v>35</v>
      </c>
      <c r="D53" s="26">
        <f>+D55+D62+D66+D69+D72</f>
        <v>14371009</v>
      </c>
      <c r="E53" s="51">
        <f t="shared" ref="E53:F53" si="10">+E55+E62+E66+E69+E72</f>
        <v>14386009</v>
      </c>
      <c r="F53" s="37">
        <f t="shared" si="10"/>
        <v>1910962</v>
      </c>
    </row>
    <row r="54" spans="1:6" s="7" customFormat="1" ht="12.75" customHeight="1" x14ac:dyDescent="0.25">
      <c r="A54" s="6"/>
      <c r="B54" s="18"/>
      <c r="C54" s="35"/>
      <c r="D54" s="30"/>
      <c r="E54" s="31"/>
      <c r="F54" s="39"/>
    </row>
    <row r="55" spans="1:6" s="7" customFormat="1" ht="12.75" customHeight="1" x14ac:dyDescent="0.25">
      <c r="A55" s="5"/>
      <c r="B55" s="17">
        <v>2100</v>
      </c>
      <c r="C55" s="25" t="s">
        <v>36</v>
      </c>
      <c r="D55" s="26">
        <f>SUM(D56:D60)</f>
        <v>6949018</v>
      </c>
      <c r="E55" s="51">
        <f t="shared" ref="E55:F55" si="11">SUM(E56:E60)</f>
        <v>6949018</v>
      </c>
      <c r="F55" s="37">
        <f t="shared" si="11"/>
        <v>685725</v>
      </c>
    </row>
    <row r="56" spans="1:6" s="8" customFormat="1" ht="12.75" customHeight="1" x14ac:dyDescent="0.25">
      <c r="A56" s="7"/>
      <c r="B56" s="18">
        <v>21101</v>
      </c>
      <c r="C56" s="35" t="s">
        <v>37</v>
      </c>
      <c r="D56" s="30">
        <v>5694974</v>
      </c>
      <c r="E56" s="31">
        <v>5694974</v>
      </c>
      <c r="F56" s="39">
        <v>600798</v>
      </c>
    </row>
    <row r="57" spans="1:6" s="8" customFormat="1" ht="12.75" customHeight="1" x14ac:dyDescent="0.25">
      <c r="A57" s="7"/>
      <c r="B57" s="18">
        <v>21201</v>
      </c>
      <c r="C57" s="35" t="s">
        <v>135</v>
      </c>
      <c r="D57" s="30">
        <v>0</v>
      </c>
      <c r="E57" s="31">
        <v>0</v>
      </c>
      <c r="F57" s="39">
        <v>0</v>
      </c>
    </row>
    <row r="58" spans="1:6" ht="12.75" customHeight="1" x14ac:dyDescent="0.25">
      <c r="B58" s="18">
        <v>21401</v>
      </c>
      <c r="C58" s="35" t="s">
        <v>38</v>
      </c>
      <c r="D58" s="30">
        <v>416378</v>
      </c>
      <c r="E58" s="31">
        <v>416378</v>
      </c>
      <c r="F58" s="39">
        <v>69760</v>
      </c>
    </row>
    <row r="59" spans="1:6" ht="12.75" customHeight="1" x14ac:dyDescent="0.25">
      <c r="B59" s="18">
        <v>21501</v>
      </c>
      <c r="C59" s="35" t="s">
        <v>39</v>
      </c>
      <c r="D59" s="30">
        <v>752366</v>
      </c>
      <c r="E59" s="31">
        <v>752366</v>
      </c>
      <c r="F59" s="39">
        <v>11922</v>
      </c>
    </row>
    <row r="60" spans="1:6" s="7" customFormat="1" ht="12.75" customHeight="1" x14ac:dyDescent="0.25">
      <c r="B60" s="18">
        <v>21601</v>
      </c>
      <c r="C60" s="35" t="s">
        <v>40</v>
      </c>
      <c r="D60" s="30">
        <v>85300</v>
      </c>
      <c r="E60" s="31">
        <v>85300</v>
      </c>
      <c r="F60" s="39">
        <v>3245</v>
      </c>
    </row>
    <row r="61" spans="1:6" s="7" customFormat="1" ht="12.75" customHeight="1" x14ac:dyDescent="0.25">
      <c r="A61" s="6"/>
      <c r="B61" s="18"/>
      <c r="C61" s="35"/>
      <c r="D61" s="30"/>
      <c r="E61" s="31"/>
      <c r="F61" s="39"/>
    </row>
    <row r="62" spans="1:6" ht="12.75" customHeight="1" x14ac:dyDescent="0.25">
      <c r="A62" s="5"/>
      <c r="B62" s="17">
        <v>2200</v>
      </c>
      <c r="C62" s="25" t="s">
        <v>41</v>
      </c>
      <c r="D62" s="26">
        <f>SUM(D63:D64)</f>
        <v>2632303</v>
      </c>
      <c r="E62" s="51">
        <f t="shared" ref="E62:F62" si="12">SUM(E63:E64)</f>
        <v>2647303</v>
      </c>
      <c r="F62" s="37">
        <f t="shared" si="12"/>
        <v>1023563</v>
      </c>
    </row>
    <row r="63" spans="1:6" s="8" customFormat="1" ht="12.75" customHeight="1" x14ac:dyDescent="0.25">
      <c r="A63" s="7"/>
      <c r="B63" s="18">
        <v>22104</v>
      </c>
      <c r="C63" s="35" t="s">
        <v>42</v>
      </c>
      <c r="D63" s="30">
        <v>2562303</v>
      </c>
      <c r="E63" s="31">
        <v>2577303</v>
      </c>
      <c r="F63" s="39">
        <v>1023563</v>
      </c>
    </row>
    <row r="64" spans="1:6" s="8" customFormat="1" ht="12.75" customHeight="1" x14ac:dyDescent="0.25">
      <c r="A64" s="7"/>
      <c r="B64" s="18">
        <v>22301</v>
      </c>
      <c r="C64" s="35" t="s">
        <v>128</v>
      </c>
      <c r="D64" s="30">
        <v>70000</v>
      </c>
      <c r="E64" s="31">
        <v>70000</v>
      </c>
      <c r="F64" s="39">
        <v>0</v>
      </c>
    </row>
    <row r="65" spans="1:6" s="8" customFormat="1" ht="12.75" customHeight="1" x14ac:dyDescent="0.25">
      <c r="A65" s="7"/>
      <c r="B65" s="18"/>
      <c r="C65" s="35"/>
      <c r="D65" s="30"/>
      <c r="E65" s="31"/>
      <c r="F65" s="39"/>
    </row>
    <row r="66" spans="1:6" ht="12.75" customHeight="1" x14ac:dyDescent="0.25">
      <c r="A66" s="5"/>
      <c r="B66" s="17">
        <v>2500</v>
      </c>
      <c r="C66" s="25" t="s">
        <v>43</v>
      </c>
      <c r="D66" s="26">
        <f>SUM(D67:D67)</f>
        <v>870300</v>
      </c>
      <c r="E66" s="51">
        <f t="shared" ref="E66:F66" si="13">SUM(E67:E67)</f>
        <v>870300</v>
      </c>
      <c r="F66" s="37">
        <f t="shared" si="13"/>
        <v>24976</v>
      </c>
    </row>
    <row r="67" spans="1:6" ht="12.75" customHeight="1" x14ac:dyDescent="0.25">
      <c r="B67" s="18">
        <v>25301</v>
      </c>
      <c r="C67" s="35" t="s">
        <v>44</v>
      </c>
      <c r="D67" s="30">
        <v>870300</v>
      </c>
      <c r="E67" s="31">
        <v>870300</v>
      </c>
      <c r="F67" s="39">
        <v>24976</v>
      </c>
    </row>
    <row r="68" spans="1:6" s="8" customFormat="1" ht="12.75" customHeight="1" x14ac:dyDescent="0.25">
      <c r="A68" s="7"/>
      <c r="B68" s="18"/>
      <c r="C68" s="35"/>
      <c r="D68" s="30"/>
      <c r="E68" s="31"/>
      <c r="F68" s="39"/>
    </row>
    <row r="69" spans="1:6" ht="12.75" customHeight="1" x14ac:dyDescent="0.25">
      <c r="A69" s="8"/>
      <c r="B69" s="17">
        <v>2600</v>
      </c>
      <c r="C69" s="25" t="s">
        <v>45</v>
      </c>
      <c r="D69" s="26">
        <f>+D70</f>
        <v>255938</v>
      </c>
      <c r="E69" s="51">
        <f t="shared" ref="E69:F69" si="14">+E70</f>
        <v>255938</v>
      </c>
      <c r="F69" s="37">
        <f t="shared" si="14"/>
        <v>176698</v>
      </c>
    </row>
    <row r="70" spans="1:6" s="7" customFormat="1" ht="12.75" customHeight="1" x14ac:dyDescent="0.25">
      <c r="A70" s="6"/>
      <c r="B70" s="18">
        <v>26103</v>
      </c>
      <c r="C70" s="35" t="s">
        <v>46</v>
      </c>
      <c r="D70" s="30">
        <v>255938</v>
      </c>
      <c r="E70" s="31">
        <v>255938</v>
      </c>
      <c r="F70" s="39">
        <v>176698</v>
      </c>
    </row>
    <row r="71" spans="1:6" s="7" customFormat="1" ht="12.75" customHeight="1" x14ac:dyDescent="0.25">
      <c r="A71" s="6"/>
      <c r="B71" s="18"/>
      <c r="C71" s="35"/>
      <c r="D71" s="30"/>
      <c r="E71" s="31"/>
      <c r="F71" s="39"/>
    </row>
    <row r="72" spans="1:6" s="7" customFormat="1" ht="12.75" customHeight="1" x14ac:dyDescent="0.25">
      <c r="B72" s="17">
        <v>2700</v>
      </c>
      <c r="C72" s="25" t="s">
        <v>47</v>
      </c>
      <c r="D72" s="26">
        <f>+D73</f>
        <v>3663450</v>
      </c>
      <c r="E72" s="51">
        <f t="shared" ref="E72:F72" si="15">+E73</f>
        <v>3663450</v>
      </c>
      <c r="F72" s="37">
        <f t="shared" si="15"/>
        <v>0</v>
      </c>
    </row>
    <row r="73" spans="1:6" ht="12.75" customHeight="1" x14ac:dyDescent="0.25">
      <c r="A73" s="7"/>
      <c r="B73" s="18">
        <v>27101</v>
      </c>
      <c r="C73" s="35" t="s">
        <v>48</v>
      </c>
      <c r="D73" s="30">
        <v>3663450</v>
      </c>
      <c r="E73" s="31">
        <v>3663450</v>
      </c>
      <c r="F73" s="39">
        <v>0</v>
      </c>
    </row>
    <row r="74" spans="1:6" ht="12.75" customHeight="1" x14ac:dyDescent="0.25">
      <c r="A74" s="7"/>
      <c r="B74" s="18"/>
      <c r="C74" s="35"/>
      <c r="D74" s="30"/>
      <c r="E74" s="31"/>
      <c r="F74" s="39"/>
    </row>
    <row r="75" spans="1:6" s="8" customFormat="1" ht="12.75" customHeight="1" x14ac:dyDescent="0.25">
      <c r="A75" s="7"/>
      <c r="B75" s="17">
        <v>3000</v>
      </c>
      <c r="C75" s="25" t="s">
        <v>49</v>
      </c>
      <c r="D75" s="26">
        <f>+D77+D88+D97+D112+D117+D126+D131+D137+D141</f>
        <v>2131864279</v>
      </c>
      <c r="E75" s="51">
        <f t="shared" ref="E75:F75" si="16">+E77+E88+E97+E112+E117+E126+E131+E137+E141</f>
        <v>1952600380</v>
      </c>
      <c r="F75" s="37">
        <f t="shared" si="16"/>
        <v>502902697</v>
      </c>
    </row>
    <row r="76" spans="1:6" s="8" customFormat="1" ht="12.75" customHeight="1" x14ac:dyDescent="0.25">
      <c r="A76" s="5"/>
      <c r="B76" s="18"/>
      <c r="C76" s="35"/>
      <c r="D76" s="30"/>
      <c r="E76" s="31"/>
      <c r="F76" s="39"/>
    </row>
    <row r="77" spans="1:6" s="7" customFormat="1" ht="12.75" customHeight="1" x14ac:dyDescent="0.25">
      <c r="A77" s="6"/>
      <c r="B77" s="17">
        <v>3100</v>
      </c>
      <c r="C77" s="25" t="s">
        <v>50</v>
      </c>
      <c r="D77" s="26">
        <f>SUM(D78:D86)</f>
        <v>342044208</v>
      </c>
      <c r="E77" s="51">
        <f t="shared" ref="E77:F77" si="17">SUM(E78:E86)</f>
        <v>342044208</v>
      </c>
      <c r="F77" s="37">
        <f t="shared" si="17"/>
        <v>121818688</v>
      </c>
    </row>
    <row r="78" spans="1:6" s="7" customFormat="1" ht="12.75" customHeight="1" x14ac:dyDescent="0.25">
      <c r="A78" s="5"/>
      <c r="B78" s="18">
        <v>31101</v>
      </c>
      <c r="C78" s="35" t="s">
        <v>51</v>
      </c>
      <c r="D78" s="30">
        <v>15679737</v>
      </c>
      <c r="E78" s="31">
        <v>15679737</v>
      </c>
      <c r="F78" s="39">
        <v>7514975</v>
      </c>
    </row>
    <row r="79" spans="1:6" s="7" customFormat="1" ht="12.75" customHeight="1" x14ac:dyDescent="0.25">
      <c r="B79" s="18">
        <v>31301</v>
      </c>
      <c r="C79" s="35" t="s">
        <v>52</v>
      </c>
      <c r="D79" s="30">
        <v>1773112</v>
      </c>
      <c r="E79" s="31">
        <v>1773112</v>
      </c>
      <c r="F79" s="39">
        <v>850977</v>
      </c>
    </row>
    <row r="80" spans="1:6" s="2" customFormat="1" ht="12.75" customHeight="1" x14ac:dyDescent="0.25">
      <c r="A80" s="8"/>
      <c r="B80" s="18">
        <v>31401</v>
      </c>
      <c r="C80" s="35" t="s">
        <v>53</v>
      </c>
      <c r="D80" s="30">
        <v>3525103</v>
      </c>
      <c r="E80" s="31">
        <v>3525103</v>
      </c>
      <c r="F80" s="39">
        <v>548897</v>
      </c>
    </row>
    <row r="81" spans="1:6" s="8" customFormat="1" ht="12.75" customHeight="1" x14ac:dyDescent="0.25">
      <c r="B81" s="18">
        <v>31501</v>
      </c>
      <c r="C81" s="35" t="s">
        <v>54</v>
      </c>
      <c r="D81" s="30">
        <v>50000</v>
      </c>
      <c r="E81" s="31">
        <v>50000</v>
      </c>
      <c r="F81" s="39">
        <v>0</v>
      </c>
    </row>
    <row r="82" spans="1:6" ht="12.75" customHeight="1" x14ac:dyDescent="0.25">
      <c r="A82" s="8"/>
      <c r="B82" s="18">
        <v>31602</v>
      </c>
      <c r="C82" s="35" t="s">
        <v>55</v>
      </c>
      <c r="D82" s="30">
        <v>294407655</v>
      </c>
      <c r="E82" s="31">
        <v>294407655</v>
      </c>
      <c r="F82" s="39">
        <v>110596269</v>
      </c>
    </row>
    <row r="83" spans="1:6" s="8" customFormat="1" ht="12.75" customHeight="1" x14ac:dyDescent="0.25">
      <c r="B83" s="18">
        <v>31701</v>
      </c>
      <c r="C83" s="35" t="s">
        <v>56</v>
      </c>
      <c r="D83" s="30">
        <v>4000000</v>
      </c>
      <c r="E83" s="31">
        <v>4000000</v>
      </c>
      <c r="F83" s="39">
        <v>0</v>
      </c>
    </row>
    <row r="84" spans="1:6" s="7" customFormat="1" ht="12.75" customHeight="1" x14ac:dyDescent="0.25">
      <c r="B84" s="18">
        <v>31801</v>
      </c>
      <c r="C84" s="35" t="s">
        <v>57</v>
      </c>
      <c r="D84" s="30">
        <v>2068601</v>
      </c>
      <c r="E84" s="31">
        <v>2068601</v>
      </c>
      <c r="F84" s="39">
        <v>1149886</v>
      </c>
    </row>
    <row r="85" spans="1:6" s="8" customFormat="1" ht="12.75" customHeight="1" x14ac:dyDescent="0.25">
      <c r="A85" s="7"/>
      <c r="B85" s="18">
        <v>31902</v>
      </c>
      <c r="C85" s="35" t="s">
        <v>58</v>
      </c>
      <c r="D85" s="30">
        <v>4040000</v>
      </c>
      <c r="E85" s="31">
        <v>4040000</v>
      </c>
      <c r="F85" s="39">
        <v>1157684</v>
      </c>
    </row>
    <row r="86" spans="1:6" s="8" customFormat="1" ht="12.75" customHeight="1" x14ac:dyDescent="0.25">
      <c r="A86" s="7"/>
      <c r="B86" s="18">
        <v>31904</v>
      </c>
      <c r="C86" s="35" t="s">
        <v>138</v>
      </c>
      <c r="D86" s="30">
        <v>16500000</v>
      </c>
      <c r="E86" s="31">
        <v>16500000</v>
      </c>
      <c r="F86" s="39">
        <v>0</v>
      </c>
    </row>
    <row r="87" spans="1:6" s="8" customFormat="1" ht="12.75" customHeight="1" x14ac:dyDescent="0.25">
      <c r="B87" s="19"/>
      <c r="C87" s="43"/>
      <c r="D87" s="30"/>
      <c r="E87" s="31"/>
      <c r="F87" s="39"/>
    </row>
    <row r="88" spans="1:6" ht="12.75" customHeight="1" x14ac:dyDescent="0.25">
      <c r="A88" s="8"/>
      <c r="B88" s="17">
        <v>3200</v>
      </c>
      <c r="C88" s="25" t="s">
        <v>59</v>
      </c>
      <c r="D88" s="26">
        <f t="shared" ref="D88:F88" si="18">SUM(D89:D95)</f>
        <v>329662483</v>
      </c>
      <c r="E88" s="51">
        <f t="shared" si="18"/>
        <v>328967473</v>
      </c>
      <c r="F88" s="37">
        <f t="shared" si="18"/>
        <v>53391180</v>
      </c>
    </row>
    <row r="89" spans="1:6" s="7" customFormat="1" ht="12.75" customHeight="1" x14ac:dyDescent="0.25">
      <c r="A89" s="8"/>
      <c r="B89" s="18">
        <v>32201</v>
      </c>
      <c r="C89" s="35" t="s">
        <v>60</v>
      </c>
      <c r="D89" s="30">
        <v>24810872</v>
      </c>
      <c r="E89" s="31">
        <v>24115862</v>
      </c>
      <c r="F89" s="39">
        <v>14357111</v>
      </c>
    </row>
    <row r="90" spans="1:6" ht="12.75" customHeight="1" x14ac:dyDescent="0.25">
      <c r="B90" s="18">
        <v>32301</v>
      </c>
      <c r="C90" s="35" t="s">
        <v>61</v>
      </c>
      <c r="D90" s="30">
        <v>84251766</v>
      </c>
      <c r="E90" s="31">
        <v>84251766</v>
      </c>
      <c r="F90" s="39">
        <v>5117697</v>
      </c>
    </row>
    <row r="91" spans="1:6" s="8" customFormat="1" ht="12.75" customHeight="1" x14ac:dyDescent="0.25">
      <c r="B91" s="18">
        <v>32302</v>
      </c>
      <c r="C91" s="35" t="s">
        <v>62</v>
      </c>
      <c r="D91" s="30">
        <v>55000</v>
      </c>
      <c r="E91" s="31">
        <v>55000</v>
      </c>
      <c r="F91" s="39">
        <v>0</v>
      </c>
    </row>
    <row r="92" spans="1:6" s="8" customFormat="1" ht="12.75" customHeight="1" x14ac:dyDescent="0.25">
      <c r="B92" s="18">
        <v>32503</v>
      </c>
      <c r="C92" s="35" t="s">
        <v>63</v>
      </c>
      <c r="D92" s="30">
        <v>4760000</v>
      </c>
      <c r="E92" s="31">
        <v>4760000</v>
      </c>
      <c r="F92" s="39">
        <v>774336</v>
      </c>
    </row>
    <row r="93" spans="1:6" s="8" customFormat="1" ht="12.75" customHeight="1" x14ac:dyDescent="0.25">
      <c r="A93" s="6"/>
      <c r="B93" s="18">
        <v>32505</v>
      </c>
      <c r="C93" s="35" t="s">
        <v>64</v>
      </c>
      <c r="D93" s="30">
        <v>50000000</v>
      </c>
      <c r="E93" s="31">
        <v>50000000</v>
      </c>
      <c r="F93" s="39">
        <v>12487404</v>
      </c>
    </row>
    <row r="94" spans="1:6" s="8" customFormat="1" ht="12.75" customHeight="1" x14ac:dyDescent="0.25">
      <c r="B94" s="18">
        <v>32601</v>
      </c>
      <c r="C94" s="35" t="s">
        <v>65</v>
      </c>
      <c r="D94" s="30">
        <v>67617</v>
      </c>
      <c r="E94" s="31">
        <v>67617</v>
      </c>
      <c r="F94" s="39">
        <v>34573</v>
      </c>
    </row>
    <row r="95" spans="1:6" s="8" customFormat="1" ht="12.75" customHeight="1" x14ac:dyDescent="0.25">
      <c r="B95" s="23">
        <v>32701</v>
      </c>
      <c r="C95" s="42" t="s">
        <v>66</v>
      </c>
      <c r="D95" s="32">
        <v>165717228</v>
      </c>
      <c r="E95" s="33">
        <v>165717228</v>
      </c>
      <c r="F95" s="40">
        <v>20620059</v>
      </c>
    </row>
    <row r="96" spans="1:6" s="8" customFormat="1" ht="12.75" customHeight="1" x14ac:dyDescent="0.25">
      <c r="A96" s="6"/>
      <c r="B96" s="19"/>
      <c r="C96" s="43"/>
      <c r="D96" s="30"/>
      <c r="E96" s="31"/>
      <c r="F96" s="39"/>
    </row>
    <row r="97" spans="2:6" s="8" customFormat="1" ht="12.75" customHeight="1" x14ac:dyDescent="0.25">
      <c r="B97" s="17">
        <v>3300</v>
      </c>
      <c r="C97" s="25" t="s">
        <v>67</v>
      </c>
      <c r="D97" s="26">
        <f>SUM(D98:D110)</f>
        <v>693473295</v>
      </c>
      <c r="E97" s="51">
        <f t="shared" ref="E97:F97" si="19">SUM(E98:E110)</f>
        <v>557820678</v>
      </c>
      <c r="F97" s="37">
        <f>SUM(F98:F110)</f>
        <v>188825000</v>
      </c>
    </row>
    <row r="98" spans="2:6" s="8" customFormat="1" ht="12.75" customHeight="1" x14ac:dyDescent="0.25">
      <c r="B98" s="18">
        <v>33104</v>
      </c>
      <c r="C98" s="35" t="s">
        <v>68</v>
      </c>
      <c r="D98" s="30">
        <v>122309500</v>
      </c>
      <c r="E98" s="31">
        <v>122309500</v>
      </c>
      <c r="F98" s="39">
        <v>52321293</v>
      </c>
    </row>
    <row r="99" spans="2:6" s="8" customFormat="1" ht="12.75" customHeight="1" x14ac:dyDescent="0.25">
      <c r="B99" s="18">
        <v>33105</v>
      </c>
      <c r="C99" s="35" t="s">
        <v>69</v>
      </c>
      <c r="D99" s="30">
        <v>1927500</v>
      </c>
      <c r="E99" s="31">
        <v>1927500</v>
      </c>
      <c r="F99" s="39">
        <v>152544</v>
      </c>
    </row>
    <row r="100" spans="2:6" s="8" customFormat="1" ht="12.75" customHeight="1" x14ac:dyDescent="0.25">
      <c r="B100" s="18">
        <v>33301</v>
      </c>
      <c r="C100" s="35" t="s">
        <v>70</v>
      </c>
      <c r="D100" s="30">
        <v>16084287</v>
      </c>
      <c r="E100" s="31">
        <v>16084287</v>
      </c>
      <c r="F100" s="39">
        <v>2459871</v>
      </c>
    </row>
    <row r="101" spans="2:6" s="8" customFormat="1" ht="12.75" customHeight="1" x14ac:dyDescent="0.25">
      <c r="B101" s="18">
        <v>33303</v>
      </c>
      <c r="C101" s="35" t="s">
        <v>133</v>
      </c>
      <c r="D101" s="30">
        <v>300000</v>
      </c>
      <c r="E101" s="31">
        <v>300000</v>
      </c>
      <c r="F101" s="39">
        <v>0</v>
      </c>
    </row>
    <row r="102" spans="2:6" s="8" customFormat="1" ht="12.75" customHeight="1" x14ac:dyDescent="0.25">
      <c r="B102" s="18">
        <v>33401</v>
      </c>
      <c r="C102" s="35" t="s">
        <v>71</v>
      </c>
      <c r="D102" s="30">
        <v>26080632</v>
      </c>
      <c r="E102" s="31">
        <v>26080632</v>
      </c>
      <c r="F102" s="39">
        <v>32034</v>
      </c>
    </row>
    <row r="103" spans="2:6" s="8" customFormat="1" ht="12.75" customHeight="1" x14ac:dyDescent="0.25">
      <c r="B103" s="18">
        <v>33501</v>
      </c>
      <c r="C103" s="35" t="s">
        <v>134</v>
      </c>
      <c r="D103" s="30">
        <v>0</v>
      </c>
      <c r="E103" s="31">
        <v>0</v>
      </c>
      <c r="F103" s="39">
        <v>0</v>
      </c>
    </row>
    <row r="104" spans="2:6" s="8" customFormat="1" ht="12.75" customHeight="1" x14ac:dyDescent="0.25">
      <c r="B104" s="18">
        <v>33601</v>
      </c>
      <c r="C104" s="35" t="s">
        <v>125</v>
      </c>
      <c r="D104" s="30">
        <v>1000000</v>
      </c>
      <c r="E104" s="31">
        <v>1000000</v>
      </c>
      <c r="F104" s="39">
        <v>0</v>
      </c>
    </row>
    <row r="105" spans="2:6" s="8" customFormat="1" ht="12.75" customHeight="1" x14ac:dyDescent="0.25">
      <c r="B105" s="18">
        <v>33602</v>
      </c>
      <c r="C105" s="35" t="s">
        <v>72</v>
      </c>
      <c r="D105" s="30">
        <v>10157947</v>
      </c>
      <c r="E105" s="31">
        <v>10157947</v>
      </c>
      <c r="F105" s="39">
        <v>1627633</v>
      </c>
    </row>
    <row r="106" spans="2:6" s="8" customFormat="1" ht="12.75" customHeight="1" x14ac:dyDescent="0.25">
      <c r="B106" s="18">
        <v>33604</v>
      </c>
      <c r="C106" s="35" t="s">
        <v>73</v>
      </c>
      <c r="D106" s="30">
        <v>9217200</v>
      </c>
      <c r="E106" s="31">
        <v>9077200</v>
      </c>
      <c r="F106" s="39">
        <v>54011</v>
      </c>
    </row>
    <row r="107" spans="2:6" s="8" customFormat="1" ht="12.75" customHeight="1" x14ac:dyDescent="0.25">
      <c r="B107" s="18">
        <v>33605</v>
      </c>
      <c r="C107" s="35" t="s">
        <v>74</v>
      </c>
      <c r="D107" s="30">
        <v>3560000</v>
      </c>
      <c r="E107" s="31">
        <v>3560000</v>
      </c>
      <c r="F107" s="39">
        <v>588824</v>
      </c>
    </row>
    <row r="108" spans="2:6" s="8" customFormat="1" ht="12.75" customHeight="1" x14ac:dyDescent="0.25">
      <c r="B108" s="18">
        <v>33801</v>
      </c>
      <c r="C108" s="35" t="s">
        <v>75</v>
      </c>
      <c r="D108" s="30">
        <v>30246000</v>
      </c>
      <c r="E108" s="31">
        <v>30246000</v>
      </c>
      <c r="F108" s="39">
        <v>15375691</v>
      </c>
    </row>
    <row r="109" spans="2:6" s="8" customFormat="1" ht="12.75" customHeight="1" x14ac:dyDescent="0.25">
      <c r="B109" s="18">
        <v>33901</v>
      </c>
      <c r="C109" s="35" t="s">
        <v>76</v>
      </c>
      <c r="D109" s="30">
        <v>469485229</v>
      </c>
      <c r="E109" s="31">
        <v>333972612</v>
      </c>
      <c r="F109" s="39">
        <v>116204019</v>
      </c>
    </row>
    <row r="110" spans="2:6" s="8" customFormat="1" ht="12.75" customHeight="1" x14ac:dyDescent="0.25">
      <c r="B110" s="18">
        <v>33903</v>
      </c>
      <c r="C110" s="35" t="s">
        <v>115</v>
      </c>
      <c r="D110" s="30">
        <v>3105000</v>
      </c>
      <c r="E110" s="31">
        <v>3105000</v>
      </c>
      <c r="F110" s="39">
        <v>9080</v>
      </c>
    </row>
    <row r="111" spans="2:6" s="8" customFormat="1" ht="12.75" customHeight="1" x14ac:dyDescent="0.25">
      <c r="B111" s="18"/>
      <c r="C111" s="35"/>
      <c r="D111" s="30"/>
      <c r="E111" s="31"/>
      <c r="F111" s="39"/>
    </row>
    <row r="112" spans="2:6" s="8" customFormat="1" ht="12.75" customHeight="1" x14ac:dyDescent="0.25">
      <c r="B112" s="17">
        <v>3400</v>
      </c>
      <c r="C112" s="25" t="s">
        <v>77</v>
      </c>
      <c r="D112" s="26">
        <f>SUM(D113:D115)</f>
        <v>46069241</v>
      </c>
      <c r="E112" s="51">
        <f t="shared" ref="E112:F112" si="20">SUM(E113:E115)</f>
        <v>46169241</v>
      </c>
      <c r="F112" s="37">
        <f t="shared" si="20"/>
        <v>19423889</v>
      </c>
    </row>
    <row r="113" spans="1:6" s="8" customFormat="1" ht="12.75" customHeight="1" x14ac:dyDescent="0.25">
      <c r="B113" s="18">
        <v>34101</v>
      </c>
      <c r="C113" s="35" t="s">
        <v>78</v>
      </c>
      <c r="D113" s="30">
        <v>42208578</v>
      </c>
      <c r="E113" s="31">
        <v>42208578</v>
      </c>
      <c r="F113" s="39">
        <v>17006329</v>
      </c>
    </row>
    <row r="114" spans="1:6" s="8" customFormat="1" ht="12.75" customHeight="1" x14ac:dyDescent="0.25">
      <c r="A114" s="6"/>
      <c r="B114" s="18">
        <v>34501</v>
      </c>
      <c r="C114" s="35" t="s">
        <v>79</v>
      </c>
      <c r="D114" s="30">
        <v>2385000</v>
      </c>
      <c r="E114" s="31">
        <v>2485000</v>
      </c>
      <c r="F114" s="39">
        <v>2296021</v>
      </c>
    </row>
    <row r="115" spans="1:6" s="8" customFormat="1" ht="12.75" customHeight="1" x14ac:dyDescent="0.25">
      <c r="A115" s="6"/>
      <c r="B115" s="18">
        <v>34701</v>
      </c>
      <c r="C115" s="35" t="s">
        <v>80</v>
      </c>
      <c r="D115" s="30">
        <v>1475663</v>
      </c>
      <c r="E115" s="31">
        <v>1475663</v>
      </c>
      <c r="F115" s="39">
        <v>121539</v>
      </c>
    </row>
    <row r="116" spans="1:6" s="8" customFormat="1" ht="12.75" customHeight="1" x14ac:dyDescent="0.25">
      <c r="A116" s="7"/>
      <c r="B116" s="18"/>
      <c r="C116" s="35"/>
      <c r="D116" s="30"/>
      <c r="E116" s="31"/>
      <c r="F116" s="39"/>
    </row>
    <row r="117" spans="1:6" s="8" customFormat="1" ht="12.75" customHeight="1" x14ac:dyDescent="0.25">
      <c r="B117" s="17">
        <v>3500</v>
      </c>
      <c r="C117" s="25" t="s">
        <v>81</v>
      </c>
      <c r="D117" s="26">
        <f>SUM(D118:D124)</f>
        <v>60450115</v>
      </c>
      <c r="E117" s="51">
        <f t="shared" ref="E117:F117" si="21">SUM(E118:E124)</f>
        <v>61195115</v>
      </c>
      <c r="F117" s="37">
        <f t="shared" si="21"/>
        <v>20345084</v>
      </c>
    </row>
    <row r="118" spans="1:6" s="8" customFormat="1" ht="12.75" customHeight="1" x14ac:dyDescent="0.25">
      <c r="B118" s="18">
        <v>35101</v>
      </c>
      <c r="C118" s="35" t="s">
        <v>82</v>
      </c>
      <c r="D118" s="30">
        <v>39954628</v>
      </c>
      <c r="E118" s="31">
        <v>40554628</v>
      </c>
      <c r="F118" s="39">
        <v>7548439</v>
      </c>
    </row>
    <row r="119" spans="1:6" s="8" customFormat="1" ht="12.75" customHeight="1" x14ac:dyDescent="0.25">
      <c r="A119" s="6"/>
      <c r="B119" s="20">
        <v>35201</v>
      </c>
      <c r="C119" s="35" t="s">
        <v>83</v>
      </c>
      <c r="D119" s="30">
        <v>179200</v>
      </c>
      <c r="E119" s="31">
        <v>179200</v>
      </c>
      <c r="F119" s="39">
        <v>31614</v>
      </c>
    </row>
    <row r="120" spans="1:6" s="8" customFormat="1" ht="12.75" customHeight="1" x14ac:dyDescent="0.25">
      <c r="A120" s="7"/>
      <c r="B120" s="20">
        <v>35301</v>
      </c>
      <c r="C120" s="35" t="s">
        <v>84</v>
      </c>
      <c r="D120" s="30">
        <v>455064</v>
      </c>
      <c r="E120" s="31">
        <v>455064</v>
      </c>
      <c r="F120" s="39">
        <v>305701</v>
      </c>
    </row>
    <row r="121" spans="1:6" s="8" customFormat="1" ht="12.75" customHeight="1" x14ac:dyDescent="0.25">
      <c r="B121" s="20">
        <v>35501</v>
      </c>
      <c r="C121" s="35" t="s">
        <v>85</v>
      </c>
      <c r="D121" s="30">
        <v>106516</v>
      </c>
      <c r="E121" s="31">
        <v>106516</v>
      </c>
      <c r="F121" s="39">
        <v>19461</v>
      </c>
    </row>
    <row r="122" spans="1:6" s="8" customFormat="1" ht="12.75" customHeight="1" x14ac:dyDescent="0.25">
      <c r="B122" s="20">
        <v>35701</v>
      </c>
      <c r="C122" s="35" t="s">
        <v>86</v>
      </c>
      <c r="D122" s="30">
        <v>123811</v>
      </c>
      <c r="E122" s="31">
        <v>263811</v>
      </c>
      <c r="F122" s="39">
        <v>80420</v>
      </c>
    </row>
    <row r="123" spans="1:6" s="8" customFormat="1" ht="12.75" customHeight="1" x14ac:dyDescent="0.25">
      <c r="A123" s="6"/>
      <c r="B123" s="20">
        <v>35801</v>
      </c>
      <c r="C123" s="35" t="s">
        <v>87</v>
      </c>
      <c r="D123" s="30">
        <v>19630896</v>
      </c>
      <c r="E123" s="31">
        <v>19635896</v>
      </c>
      <c r="F123" s="39">
        <v>12359449</v>
      </c>
    </row>
    <row r="124" spans="1:6" s="8" customFormat="1" ht="12.75" customHeight="1" x14ac:dyDescent="0.25">
      <c r="A124" s="6"/>
      <c r="B124" s="20">
        <v>35901</v>
      </c>
      <c r="C124" s="35" t="s">
        <v>130</v>
      </c>
      <c r="D124" s="30">
        <v>0</v>
      </c>
      <c r="E124" s="31">
        <v>0</v>
      </c>
      <c r="F124" s="39">
        <v>0</v>
      </c>
    </row>
    <row r="125" spans="1:6" s="7" customFormat="1" ht="12.75" customHeight="1" x14ac:dyDescent="0.25">
      <c r="A125" s="8"/>
      <c r="B125" s="18"/>
      <c r="C125" s="35"/>
      <c r="D125" s="30"/>
      <c r="E125" s="31"/>
      <c r="F125" s="39"/>
    </row>
    <row r="126" spans="1:6" s="8" customFormat="1" ht="12.75" customHeight="1" x14ac:dyDescent="0.25">
      <c r="B126" s="21">
        <v>3600</v>
      </c>
      <c r="C126" s="44" t="s">
        <v>88</v>
      </c>
      <c r="D126" s="26">
        <f>SUM(D127:D129)</f>
        <v>36270000</v>
      </c>
      <c r="E126" s="51">
        <f t="shared" ref="E126:F126" si="22">SUM(E127:E129)</f>
        <v>36270000</v>
      </c>
      <c r="F126" s="37">
        <f t="shared" si="22"/>
        <v>174000</v>
      </c>
    </row>
    <row r="127" spans="1:6" s="8" customFormat="1" ht="12.75" customHeight="1" x14ac:dyDescent="0.25">
      <c r="B127" s="18">
        <v>36101</v>
      </c>
      <c r="C127" s="35" t="s">
        <v>131</v>
      </c>
      <c r="D127" s="30">
        <v>0</v>
      </c>
      <c r="E127" s="31">
        <v>0</v>
      </c>
      <c r="F127" s="39">
        <v>0</v>
      </c>
    </row>
    <row r="128" spans="1:6" s="8" customFormat="1" ht="12.75" customHeight="1" x14ac:dyDescent="0.25">
      <c r="A128" s="7"/>
      <c r="B128" s="18">
        <v>36201</v>
      </c>
      <c r="C128" s="35" t="s">
        <v>89</v>
      </c>
      <c r="D128" s="30">
        <v>35070000</v>
      </c>
      <c r="E128" s="31">
        <v>35070000</v>
      </c>
      <c r="F128" s="39">
        <v>0</v>
      </c>
    </row>
    <row r="129" spans="1:6" s="7" customFormat="1" ht="12.75" customHeight="1" x14ac:dyDescent="0.25">
      <c r="A129" s="8"/>
      <c r="B129" s="18">
        <v>36901</v>
      </c>
      <c r="C129" s="35" t="s">
        <v>90</v>
      </c>
      <c r="D129" s="30">
        <v>1200000</v>
      </c>
      <c r="E129" s="31">
        <v>1200000</v>
      </c>
      <c r="F129" s="39">
        <v>174000</v>
      </c>
    </row>
    <row r="130" spans="1:6" s="7" customFormat="1" ht="12.75" customHeight="1" x14ac:dyDescent="0.25">
      <c r="A130" s="9"/>
      <c r="B130" s="18"/>
      <c r="C130" s="35"/>
      <c r="D130" s="26"/>
      <c r="E130" s="24"/>
      <c r="F130" s="39"/>
    </row>
    <row r="131" spans="1:6" ht="12.75" customHeight="1" x14ac:dyDescent="0.25">
      <c r="A131" s="8"/>
      <c r="B131" s="22">
        <v>3700</v>
      </c>
      <c r="C131" s="25" t="s">
        <v>91</v>
      </c>
      <c r="D131" s="26">
        <f>SUM(D132:D135)</f>
        <v>37713818</v>
      </c>
      <c r="E131" s="51">
        <f t="shared" ref="E131:F131" si="23">SUM(E132:E135)</f>
        <v>37713818</v>
      </c>
      <c r="F131" s="37">
        <f t="shared" si="23"/>
        <v>12213134</v>
      </c>
    </row>
    <row r="132" spans="1:6" s="7" customFormat="1" ht="12.75" customHeight="1" x14ac:dyDescent="0.25">
      <c r="A132" s="6"/>
      <c r="B132" s="20">
        <v>37104</v>
      </c>
      <c r="C132" s="35" t="s">
        <v>92</v>
      </c>
      <c r="D132" s="30">
        <v>7750000</v>
      </c>
      <c r="E132" s="31">
        <v>7750000</v>
      </c>
      <c r="F132" s="39">
        <v>1498754</v>
      </c>
    </row>
    <row r="133" spans="1:6" ht="12.75" customHeight="1" x14ac:dyDescent="0.25">
      <c r="A133" s="7"/>
      <c r="B133" s="20">
        <v>37106</v>
      </c>
      <c r="C133" s="35" t="s">
        <v>93</v>
      </c>
      <c r="D133" s="30">
        <v>1100000</v>
      </c>
      <c r="E133" s="31">
        <v>1100000</v>
      </c>
      <c r="F133" s="39">
        <v>0</v>
      </c>
    </row>
    <row r="134" spans="1:6" ht="12.75" customHeight="1" x14ac:dyDescent="0.25">
      <c r="A134" s="7"/>
      <c r="B134" s="18">
        <v>37504</v>
      </c>
      <c r="C134" s="35" t="s">
        <v>94</v>
      </c>
      <c r="D134" s="30">
        <v>26963818</v>
      </c>
      <c r="E134" s="31">
        <v>26963818</v>
      </c>
      <c r="F134" s="39">
        <v>10714380</v>
      </c>
    </row>
    <row r="135" spans="1:6" ht="12.75" customHeight="1" x14ac:dyDescent="0.25">
      <c r="A135" s="7"/>
      <c r="B135" s="18">
        <v>37602</v>
      </c>
      <c r="C135" s="35" t="s">
        <v>126</v>
      </c>
      <c r="D135" s="30">
        <v>1900000</v>
      </c>
      <c r="E135" s="31">
        <v>1900000</v>
      </c>
      <c r="F135" s="39">
        <v>0</v>
      </c>
    </row>
    <row r="136" spans="1:6" s="8" customFormat="1" ht="12.75" customHeight="1" x14ac:dyDescent="0.25">
      <c r="B136" s="20"/>
      <c r="C136" s="35"/>
      <c r="D136" s="30"/>
      <c r="E136" s="31"/>
      <c r="F136" s="39"/>
    </row>
    <row r="137" spans="1:6" s="7" customFormat="1" ht="12.75" customHeight="1" x14ac:dyDescent="0.25">
      <c r="A137" s="8"/>
      <c r="B137" s="17">
        <v>3800</v>
      </c>
      <c r="C137" s="25" t="s">
        <v>95</v>
      </c>
      <c r="D137" s="26">
        <f>D138+D139</f>
        <v>0</v>
      </c>
      <c r="E137" s="51">
        <f t="shared" ref="E137:F137" si="24">E138+E139</f>
        <v>6000</v>
      </c>
      <c r="F137" s="37">
        <f t="shared" si="24"/>
        <v>4000</v>
      </c>
    </row>
    <row r="138" spans="1:6" s="7" customFormat="1" ht="12.75" customHeight="1" x14ac:dyDescent="0.25">
      <c r="A138" s="8"/>
      <c r="B138" s="18">
        <v>38301</v>
      </c>
      <c r="C138" s="35" t="s">
        <v>139</v>
      </c>
      <c r="D138" s="30">
        <v>0</v>
      </c>
      <c r="E138" s="31">
        <v>6000</v>
      </c>
      <c r="F138" s="39">
        <v>4000</v>
      </c>
    </row>
    <row r="139" spans="1:6" s="7" customFormat="1" ht="12.75" customHeight="1" x14ac:dyDescent="0.25">
      <c r="A139" s="8"/>
      <c r="B139" s="18">
        <v>38401</v>
      </c>
      <c r="C139" s="35" t="s">
        <v>136</v>
      </c>
      <c r="D139" s="30">
        <v>0</v>
      </c>
      <c r="E139" s="31">
        <v>0</v>
      </c>
      <c r="F139" s="39">
        <v>0</v>
      </c>
    </row>
    <row r="140" spans="1:6" s="7" customFormat="1" ht="12.75" customHeight="1" x14ac:dyDescent="0.25">
      <c r="A140" s="6"/>
      <c r="B140" s="20"/>
      <c r="C140" s="35"/>
      <c r="D140" s="30"/>
      <c r="E140" s="31"/>
      <c r="F140" s="39"/>
    </row>
    <row r="141" spans="1:6" s="7" customFormat="1" ht="12.75" customHeight="1" x14ac:dyDescent="0.25">
      <c r="B141" s="17">
        <v>3900</v>
      </c>
      <c r="C141" s="25" t="s">
        <v>96</v>
      </c>
      <c r="D141" s="26">
        <f>SUM(D142:D146)</f>
        <v>586181119</v>
      </c>
      <c r="E141" s="51">
        <f t="shared" ref="E141:F141" si="25">SUM(E142:E146)</f>
        <v>542413847</v>
      </c>
      <c r="F141" s="37">
        <f t="shared" si="25"/>
        <v>86707722</v>
      </c>
    </row>
    <row r="142" spans="1:6" s="8" customFormat="1" ht="12.75" customHeight="1" x14ac:dyDescent="0.25">
      <c r="B142" s="18">
        <v>39202</v>
      </c>
      <c r="C142" s="35" t="s">
        <v>97</v>
      </c>
      <c r="D142" s="30">
        <v>553681119</v>
      </c>
      <c r="E142" s="31">
        <v>509913847</v>
      </c>
      <c r="F142" s="39">
        <v>72215039</v>
      </c>
    </row>
    <row r="143" spans="1:6" s="8" customFormat="1" ht="12.75" customHeight="1" x14ac:dyDescent="0.25">
      <c r="B143" s="18">
        <v>39401</v>
      </c>
      <c r="C143" s="35" t="s">
        <v>129</v>
      </c>
      <c r="D143" s="30">
        <v>8000000</v>
      </c>
      <c r="E143" s="31">
        <v>8000000</v>
      </c>
      <c r="F143" s="39">
        <v>0</v>
      </c>
    </row>
    <row r="144" spans="1:6" s="8" customFormat="1" ht="12.75" customHeight="1" x14ac:dyDescent="0.25">
      <c r="B144" s="18">
        <v>39602</v>
      </c>
      <c r="C144" s="35" t="s">
        <v>137</v>
      </c>
      <c r="D144" s="30">
        <v>0</v>
      </c>
      <c r="E144" s="31">
        <v>0</v>
      </c>
      <c r="F144" s="39">
        <v>0</v>
      </c>
    </row>
    <row r="145" spans="1:6" s="8" customFormat="1" ht="12.75" customHeight="1" x14ac:dyDescent="0.25">
      <c r="B145" s="18">
        <v>39801</v>
      </c>
      <c r="C145" s="35" t="s">
        <v>98</v>
      </c>
      <c r="D145" s="30">
        <v>23100000</v>
      </c>
      <c r="E145" s="31">
        <v>23100000</v>
      </c>
      <c r="F145" s="39">
        <v>13777683</v>
      </c>
    </row>
    <row r="146" spans="1:6" s="8" customFormat="1" ht="12.75" customHeight="1" x14ac:dyDescent="0.25">
      <c r="B146" s="23">
        <v>39904</v>
      </c>
      <c r="C146" s="42" t="s">
        <v>99</v>
      </c>
      <c r="D146" s="32">
        <v>1400000</v>
      </c>
      <c r="E146" s="33">
        <v>1400000</v>
      </c>
      <c r="F146" s="40">
        <v>715000</v>
      </c>
    </row>
    <row r="147" spans="1:6" s="8" customFormat="1" ht="12.75" customHeight="1" x14ac:dyDescent="0.25">
      <c r="B147" s="29"/>
      <c r="C147" s="45"/>
      <c r="D147" s="30"/>
      <c r="E147" s="34"/>
      <c r="F147" s="36"/>
    </row>
    <row r="148" spans="1:6" ht="12.75" customHeight="1" x14ac:dyDescent="0.25">
      <c r="B148" s="17" t="s">
        <v>100</v>
      </c>
      <c r="C148" s="46"/>
      <c r="D148" s="26">
        <f>+D150+D170</f>
        <v>0</v>
      </c>
      <c r="E148" s="51">
        <f t="shared" ref="E148:F148" si="26">+E150+E170</f>
        <v>43827282</v>
      </c>
      <c r="F148" s="37">
        <f t="shared" si="26"/>
        <v>0</v>
      </c>
    </row>
    <row r="149" spans="1:6" ht="12.75" customHeight="1" x14ac:dyDescent="0.25">
      <c r="B149" s="18"/>
      <c r="C149" s="46"/>
      <c r="D149" s="30"/>
      <c r="E149" s="31"/>
      <c r="F149" s="39"/>
    </row>
    <row r="150" spans="1:6" ht="12.75" customHeight="1" x14ac:dyDescent="0.25">
      <c r="B150" s="17">
        <v>5000</v>
      </c>
      <c r="C150" s="47" t="s">
        <v>101</v>
      </c>
      <c r="D150" s="26">
        <f>+D152+D157+D161+D164</f>
        <v>0</v>
      </c>
      <c r="E150" s="51">
        <f t="shared" ref="E150:F150" si="27">+E152+E157+E161+E164</f>
        <v>18827282</v>
      </c>
      <c r="F150" s="37">
        <f t="shared" si="27"/>
        <v>0</v>
      </c>
    </row>
    <row r="151" spans="1:6" ht="12.75" customHeight="1" x14ac:dyDescent="0.25">
      <c r="B151" s="18"/>
      <c r="C151" s="46"/>
      <c r="D151" s="30"/>
      <c r="E151" s="31"/>
      <c r="F151" s="39"/>
    </row>
    <row r="152" spans="1:6" ht="12.75" customHeight="1" x14ac:dyDescent="0.25">
      <c r="B152" s="17">
        <v>5100</v>
      </c>
      <c r="C152" s="47" t="s">
        <v>102</v>
      </c>
      <c r="D152" s="26">
        <f>SUM(D153:D155)</f>
        <v>0</v>
      </c>
      <c r="E152" s="51">
        <f t="shared" ref="E152:F152" si="28">SUM(E153:E155)</f>
        <v>15954811</v>
      </c>
      <c r="F152" s="37">
        <f t="shared" si="28"/>
        <v>0</v>
      </c>
    </row>
    <row r="153" spans="1:6" s="7" customFormat="1" ht="12.75" customHeight="1" x14ac:dyDescent="0.25">
      <c r="A153" s="6"/>
      <c r="B153" s="18">
        <v>51101</v>
      </c>
      <c r="C153" s="46" t="s">
        <v>103</v>
      </c>
      <c r="D153" s="30">
        <v>0</v>
      </c>
      <c r="E153" s="31">
        <v>8243398</v>
      </c>
      <c r="F153" s="39">
        <v>0</v>
      </c>
    </row>
    <row r="154" spans="1:6" s="7" customFormat="1" ht="12.75" customHeight="1" x14ac:dyDescent="0.25">
      <c r="A154" s="6"/>
      <c r="B154" s="18">
        <v>51501</v>
      </c>
      <c r="C154" s="46" t="s">
        <v>117</v>
      </c>
      <c r="D154" s="30">
        <v>0</v>
      </c>
      <c r="E154" s="31">
        <v>0</v>
      </c>
      <c r="F154" s="39">
        <v>0</v>
      </c>
    </row>
    <row r="155" spans="1:6" s="7" customFormat="1" ht="12.75" customHeight="1" x14ac:dyDescent="0.25">
      <c r="A155" s="5"/>
      <c r="B155" s="18">
        <v>51901</v>
      </c>
      <c r="C155" s="46" t="s">
        <v>104</v>
      </c>
      <c r="D155" s="30">
        <v>0</v>
      </c>
      <c r="E155" s="31">
        <v>7711413</v>
      </c>
      <c r="F155" s="39">
        <v>0</v>
      </c>
    </row>
    <row r="156" spans="1:6" s="8" customFormat="1" ht="12.75" customHeight="1" x14ac:dyDescent="0.25">
      <c r="A156" s="6"/>
      <c r="B156" s="18"/>
      <c r="C156" s="46"/>
      <c r="D156" s="26"/>
      <c r="E156" s="24"/>
      <c r="F156" s="38"/>
    </row>
    <row r="157" spans="1:6" ht="12.75" customHeight="1" x14ac:dyDescent="0.25">
      <c r="A157" s="5"/>
      <c r="B157" s="17">
        <v>5200</v>
      </c>
      <c r="C157" s="47" t="s">
        <v>105</v>
      </c>
      <c r="D157" s="26">
        <f t="shared" ref="D157:F157" si="29">SUM(D158:D159)</f>
        <v>0</v>
      </c>
      <c r="E157" s="51">
        <f t="shared" si="29"/>
        <v>0</v>
      </c>
      <c r="F157" s="37">
        <f t="shared" si="29"/>
        <v>0</v>
      </c>
    </row>
    <row r="158" spans="1:6" ht="12.75" customHeight="1" x14ac:dyDescent="0.25">
      <c r="A158" s="7"/>
      <c r="B158" s="18">
        <v>52101</v>
      </c>
      <c r="C158" s="46" t="s">
        <v>106</v>
      </c>
      <c r="D158" s="30">
        <v>0</v>
      </c>
      <c r="E158" s="31">
        <v>0</v>
      </c>
      <c r="F158" s="39">
        <v>0</v>
      </c>
    </row>
    <row r="159" spans="1:6" s="7" customFormat="1" ht="12.75" customHeight="1" x14ac:dyDescent="0.25">
      <c r="A159" s="8"/>
      <c r="B159" s="18">
        <v>52301</v>
      </c>
      <c r="C159" s="46" t="s">
        <v>107</v>
      </c>
      <c r="D159" s="30">
        <v>0</v>
      </c>
      <c r="E159" s="31">
        <v>0</v>
      </c>
      <c r="F159" s="39">
        <v>0</v>
      </c>
    </row>
    <row r="160" spans="1:6" ht="12.75" customHeight="1" x14ac:dyDescent="0.25">
      <c r="A160" s="2"/>
      <c r="B160" s="18"/>
      <c r="C160" s="46"/>
      <c r="D160" s="30"/>
      <c r="E160" s="31"/>
      <c r="F160" s="39"/>
    </row>
    <row r="161" spans="1:6" ht="12.75" customHeight="1" x14ac:dyDescent="0.25">
      <c r="B161" s="17">
        <v>5300</v>
      </c>
      <c r="C161" s="47" t="s">
        <v>118</v>
      </c>
      <c r="D161" s="26">
        <f>SUM(D162:D162)</f>
        <v>0</v>
      </c>
      <c r="E161" s="51">
        <f t="shared" ref="E161:F161" si="30">SUM(E162:E162)</f>
        <v>0</v>
      </c>
      <c r="F161" s="37">
        <f t="shared" si="30"/>
        <v>0</v>
      </c>
    </row>
    <row r="162" spans="1:6" ht="12.75" customHeight="1" x14ac:dyDescent="0.25">
      <c r="B162" s="18">
        <v>53101</v>
      </c>
      <c r="C162" s="46" t="s">
        <v>119</v>
      </c>
      <c r="D162" s="30">
        <v>0</v>
      </c>
      <c r="E162" s="31">
        <v>0</v>
      </c>
      <c r="F162" s="39">
        <v>0</v>
      </c>
    </row>
    <row r="163" spans="1:6" s="7" customFormat="1" ht="12.75" customHeight="1" x14ac:dyDescent="0.25">
      <c r="A163" s="6"/>
      <c r="B163" s="18"/>
      <c r="C163" s="46"/>
      <c r="D163" s="30"/>
      <c r="E163" s="31"/>
      <c r="F163" s="39"/>
    </row>
    <row r="164" spans="1:6" ht="12.75" customHeight="1" x14ac:dyDescent="0.25">
      <c r="A164" s="7"/>
      <c r="B164" s="21">
        <v>5600</v>
      </c>
      <c r="C164" s="48" t="s">
        <v>108</v>
      </c>
      <c r="D164" s="26">
        <f>SUM(D165:D168)</f>
        <v>0</v>
      </c>
      <c r="E164" s="51">
        <f t="shared" ref="E164:F164" si="31">SUM(E165:E168)</f>
        <v>2872471</v>
      </c>
      <c r="F164" s="37">
        <f t="shared" si="31"/>
        <v>0</v>
      </c>
    </row>
    <row r="165" spans="1:6" ht="12.75" customHeight="1" x14ac:dyDescent="0.25">
      <c r="A165" s="7"/>
      <c r="B165" s="19">
        <v>56501</v>
      </c>
      <c r="C165" s="49" t="s">
        <v>140</v>
      </c>
      <c r="D165" s="30">
        <v>0</v>
      </c>
      <c r="E165" s="31">
        <v>487629</v>
      </c>
      <c r="F165" s="39">
        <v>0</v>
      </c>
    </row>
    <row r="166" spans="1:6" ht="12.75" customHeight="1" x14ac:dyDescent="0.25">
      <c r="A166" s="7"/>
      <c r="B166" s="19">
        <v>56601</v>
      </c>
      <c r="C166" s="49" t="s">
        <v>141</v>
      </c>
      <c r="D166" s="30">
        <v>0</v>
      </c>
      <c r="E166" s="31">
        <v>2384842</v>
      </c>
      <c r="F166" s="39">
        <v>0</v>
      </c>
    </row>
    <row r="167" spans="1:6" ht="12.75" customHeight="1" x14ac:dyDescent="0.25">
      <c r="A167" s="7"/>
      <c r="B167" s="18">
        <v>56701</v>
      </c>
      <c r="C167" s="46" t="s">
        <v>120</v>
      </c>
      <c r="D167" s="30">
        <v>0</v>
      </c>
      <c r="E167" s="31">
        <v>0</v>
      </c>
      <c r="F167" s="39">
        <v>0</v>
      </c>
    </row>
    <row r="168" spans="1:6" s="7" customFormat="1" ht="12.75" customHeight="1" x14ac:dyDescent="0.25">
      <c r="B168" s="18">
        <v>56902</v>
      </c>
      <c r="C168" s="46" t="s">
        <v>121</v>
      </c>
      <c r="D168" s="30">
        <v>0</v>
      </c>
      <c r="E168" s="31">
        <v>0</v>
      </c>
      <c r="F168" s="39">
        <v>0</v>
      </c>
    </row>
    <row r="169" spans="1:6" s="7" customFormat="1" ht="12.75" customHeight="1" x14ac:dyDescent="0.25">
      <c r="A169" s="6"/>
      <c r="B169" s="18"/>
      <c r="C169" s="46"/>
      <c r="D169" s="30"/>
      <c r="E169" s="31"/>
      <c r="F169" s="39"/>
    </row>
    <row r="170" spans="1:6" s="7" customFormat="1" ht="12.75" customHeight="1" x14ac:dyDescent="0.25">
      <c r="A170" s="8"/>
      <c r="B170" s="17">
        <v>6000</v>
      </c>
      <c r="C170" s="47" t="s">
        <v>109</v>
      </c>
      <c r="D170" s="26">
        <f>+D172</f>
        <v>0</v>
      </c>
      <c r="E170" s="51">
        <f t="shared" ref="E170:F170" si="32">+E172</f>
        <v>25000000</v>
      </c>
      <c r="F170" s="37">
        <f t="shared" si="32"/>
        <v>0</v>
      </c>
    </row>
    <row r="171" spans="1:6" ht="12.75" customHeight="1" x14ac:dyDescent="0.25">
      <c r="A171" s="8"/>
      <c r="B171" s="18"/>
      <c r="C171" s="46"/>
      <c r="D171" s="30"/>
      <c r="E171" s="31"/>
      <c r="F171" s="39"/>
    </row>
    <row r="172" spans="1:6" ht="12.75" customHeight="1" x14ac:dyDescent="0.25">
      <c r="A172" s="8"/>
      <c r="B172" s="17">
        <v>6200</v>
      </c>
      <c r="C172" s="47" t="s">
        <v>110</v>
      </c>
      <c r="D172" s="26">
        <f>+D173</f>
        <v>0</v>
      </c>
      <c r="E172" s="51">
        <f t="shared" ref="E172:F172" si="33">+E173</f>
        <v>25000000</v>
      </c>
      <c r="F172" s="37">
        <f t="shared" si="33"/>
        <v>0</v>
      </c>
    </row>
    <row r="173" spans="1:6" ht="12.75" customHeight="1" x14ac:dyDescent="0.25">
      <c r="B173" s="18">
        <v>62202</v>
      </c>
      <c r="C173" s="46" t="s">
        <v>111</v>
      </c>
      <c r="D173" s="30">
        <v>0</v>
      </c>
      <c r="E173" s="31">
        <v>25000000</v>
      </c>
      <c r="F173" s="39">
        <v>0</v>
      </c>
    </row>
    <row r="174" spans="1:6" ht="12.75" customHeight="1" x14ac:dyDescent="0.25">
      <c r="B174" s="18"/>
      <c r="C174" s="46"/>
      <c r="D174" s="30"/>
      <c r="E174" s="31"/>
      <c r="F174" s="39"/>
    </row>
    <row r="175" spans="1:6" ht="12.75" customHeight="1" x14ac:dyDescent="0.25">
      <c r="B175" s="15">
        <v>7000</v>
      </c>
      <c r="C175" s="25" t="s">
        <v>123</v>
      </c>
      <c r="D175" s="26">
        <f>+D177</f>
        <v>0</v>
      </c>
      <c r="E175" s="51">
        <f t="shared" ref="E175:F175" si="34">+E177</f>
        <v>0</v>
      </c>
      <c r="F175" s="37">
        <f t="shared" si="34"/>
        <v>0</v>
      </c>
    </row>
    <row r="176" spans="1:6" ht="12.75" customHeight="1" x14ac:dyDescent="0.25">
      <c r="B176" s="28"/>
      <c r="C176" s="6"/>
      <c r="D176" s="28"/>
      <c r="E176" s="27"/>
      <c r="F176" s="39"/>
    </row>
    <row r="177" spans="1:6" ht="12.75" customHeight="1" x14ac:dyDescent="0.25">
      <c r="B177" s="17">
        <v>7500</v>
      </c>
      <c r="C177" s="47" t="s">
        <v>122</v>
      </c>
      <c r="D177" s="26">
        <f>+D178</f>
        <v>0</v>
      </c>
      <c r="E177" s="51">
        <f t="shared" ref="E177:F177" si="35">+E178</f>
        <v>0</v>
      </c>
      <c r="F177" s="37">
        <f t="shared" si="35"/>
        <v>0</v>
      </c>
    </row>
    <row r="178" spans="1:6" ht="12.75" customHeight="1" x14ac:dyDescent="0.25">
      <c r="B178" s="18">
        <v>75602</v>
      </c>
      <c r="C178" s="46" t="s">
        <v>124</v>
      </c>
      <c r="D178" s="30">
        <v>0</v>
      </c>
      <c r="E178" s="31">
        <v>0</v>
      </c>
      <c r="F178" s="39">
        <v>0</v>
      </c>
    </row>
    <row r="179" spans="1:6" ht="12.75" customHeight="1" x14ac:dyDescent="0.25">
      <c r="B179" s="23"/>
      <c r="C179" s="50"/>
      <c r="D179" s="32"/>
      <c r="E179" s="33"/>
      <c r="F179" s="40"/>
    </row>
    <row r="180" spans="1:6" x14ac:dyDescent="0.25">
      <c r="A180" s="7"/>
      <c r="B180" s="3"/>
      <c r="C180" s="3"/>
      <c r="D180" s="4"/>
      <c r="E180" s="4"/>
    </row>
  </sheetData>
  <sheetProtection sheet="1" objects="1" scenarios="1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5" min="1" max="5" man="1"/>
    <brk id="146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 2021</vt:lpstr>
      <vt:lpstr>Hoja1</vt:lpstr>
      <vt:lpstr>'3er Trimestre 2021'!Área_de_impresión</vt:lpstr>
      <vt:lpstr>'3er Trimestre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Rosa María Rubio Kantún</cp:lastModifiedBy>
  <cp:lastPrinted>2021-04-30T18:04:20Z</cp:lastPrinted>
  <dcterms:created xsi:type="dcterms:W3CDTF">2016-10-04T21:04:57Z</dcterms:created>
  <dcterms:modified xsi:type="dcterms:W3CDTF">2021-10-20T23:06:53Z</dcterms:modified>
  <cp:contentStatus/>
</cp:coreProperties>
</file>