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rodriguez\Desktop\SIPOT (Estado del ejercicio presupuestal)\2020\3er Trimestre\"/>
    </mc:Choice>
  </mc:AlternateContent>
  <workbookProtection workbookAlgorithmName="SHA-512" workbookHashValue="Pw8f79kKd0rr+W5PAc5okP5CC892FWfKI8d2aRMcBN8RakFlEezPablZge6IjpWX3HN+CzGahW97i3kn29YEtA==" workbookSaltValue="RKRz07fjZZEHoIrj8WEeiw==" workbookSpinCount="100000" lockStructure="1"/>
  <bookViews>
    <workbookView xWindow="0" yWindow="0" windowWidth="21600" windowHeight="9600"/>
  </bookViews>
  <sheets>
    <sheet name="3er Trimestre 2020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'3er Trimestre 2020'!$B$2:$F$176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'3er Trimestre 2020'!$1:$13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  <c r="E97" i="1"/>
  <c r="F77" i="1"/>
  <c r="E77" i="1"/>
  <c r="D77" i="1"/>
  <c r="F137" i="1" l="1"/>
  <c r="E137" i="1"/>
  <c r="D137" i="1"/>
  <c r="F23" i="1" l="1"/>
  <c r="E23" i="1"/>
  <c r="D23" i="1"/>
  <c r="F126" i="1" l="1"/>
  <c r="E126" i="1"/>
  <c r="D126" i="1"/>
  <c r="F117" i="1"/>
  <c r="E117" i="1"/>
  <c r="D117" i="1"/>
  <c r="F62" i="1" l="1"/>
  <c r="E62" i="1"/>
  <c r="D62" i="1"/>
  <c r="F131" i="1" l="1"/>
  <c r="E131" i="1"/>
  <c r="D131" i="1"/>
  <c r="F66" i="1" l="1"/>
  <c r="E66" i="1"/>
  <c r="D66" i="1"/>
  <c r="F163" i="1"/>
  <c r="E163" i="1"/>
  <c r="D163" i="1"/>
  <c r="F174" i="1" l="1"/>
  <c r="F172" i="1" s="1"/>
  <c r="D174" i="1"/>
  <c r="D172" i="1" s="1"/>
  <c r="E174" i="1"/>
  <c r="E172" i="1" s="1"/>
  <c r="F169" i="1" l="1"/>
  <c r="F167" i="1" s="1"/>
  <c r="E169" i="1"/>
  <c r="E167" i="1" s="1"/>
  <c r="D169" i="1"/>
  <c r="D167" i="1" s="1"/>
  <c r="F160" i="1"/>
  <c r="E160" i="1"/>
  <c r="D160" i="1"/>
  <c r="F156" i="1"/>
  <c r="E156" i="1"/>
  <c r="D156" i="1"/>
  <c r="F151" i="1"/>
  <c r="E151" i="1"/>
  <c r="D151" i="1"/>
  <c r="F140" i="1"/>
  <c r="E140" i="1"/>
  <c r="D140" i="1"/>
  <c r="F112" i="1"/>
  <c r="E112" i="1"/>
  <c r="D112" i="1"/>
  <c r="D97" i="1"/>
  <c r="F88" i="1"/>
  <c r="E88" i="1"/>
  <c r="D88" i="1"/>
  <c r="F72" i="1"/>
  <c r="E72" i="1"/>
  <c r="D72" i="1"/>
  <c r="F69" i="1"/>
  <c r="E69" i="1"/>
  <c r="D69" i="1"/>
  <c r="F55" i="1"/>
  <c r="E55" i="1"/>
  <c r="D55" i="1"/>
  <c r="F50" i="1"/>
  <c r="E50" i="1"/>
  <c r="D50" i="1"/>
  <c r="F47" i="1"/>
  <c r="E47" i="1"/>
  <c r="D47" i="1"/>
  <c r="F39" i="1"/>
  <c r="E39" i="1"/>
  <c r="D39" i="1"/>
  <c r="F31" i="1"/>
  <c r="E31" i="1"/>
  <c r="D31" i="1"/>
  <c r="F27" i="1"/>
  <c r="E27" i="1"/>
  <c r="D27" i="1"/>
  <c r="F20" i="1"/>
  <c r="E20" i="1"/>
  <c r="D20" i="1"/>
  <c r="D53" i="1" l="1"/>
  <c r="E53" i="1"/>
  <c r="F53" i="1"/>
  <c r="E18" i="1"/>
  <c r="E149" i="1"/>
  <c r="E147" i="1" s="1"/>
  <c r="F75" i="1"/>
  <c r="D18" i="1"/>
  <c r="F149" i="1"/>
  <c r="F147" i="1" s="1"/>
  <c r="D75" i="1"/>
  <c r="E75" i="1"/>
  <c r="F18" i="1"/>
  <c r="D149" i="1"/>
  <c r="D147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<sst xmlns="http://schemas.openxmlformats.org/spreadsheetml/2006/main" count="140" uniqueCount="140">
  <si>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</si>
  <si>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</si>
  <si>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</si>
  <si>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</si>
  <si>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</si>
  <si>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</si>
  <si>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</si>
  <si>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</si>
  <si>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</si>
  <si>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</si>
  <si>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</si>
  <si>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</si>
  <si>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</si>
  <si>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</si>
  <si>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</si>
  <si>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</si>
  <si>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</si>
  <si>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</si>
  <si>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</si>
  <si>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</si>
  <si>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</si>
  <si>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</si>
  <si>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</si>
  <si>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</si>
  <si>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</si>
  <si>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</si>
  <si>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</si>
  <si>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</si>
  <si>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</si>
  <si>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</si>
  <si>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</si>
  <si>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</si>
  <si>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</si>
  <si>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</si>
  <si>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</si>
  <si>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</si>
  <si>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</si>
  <si>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</si>
  <si>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</si>
  <si>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</si>
  <si>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</si>
  <si>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</si>
  <si>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</si>
  <si>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</si>
  <si>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</si>
  <si>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</si>
  <si>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</si>
  <si>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</si>
  <si>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</si>
  <si>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</si>
  <si>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</si>
  <si>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</si>
  <si>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</si>
  <si>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</si>
  <si>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</si>
  <si>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</si>
  <si>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</si>
  <si>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</si>
  <si>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</si>
  <si>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</si>
  <si>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</si>
  <si>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</si>
  <si>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</si>
  <si>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</si>
  <si>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</si>
  <si>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</si>
  <si>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</si>
  <si>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</si>
  <si>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</si>
  <si>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</si>
  <si>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</si>
  <si>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</si>
  <si>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</si>
  <si>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</si>
  <si>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</si>
  <si>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</si>
  <si>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</si>
  <si>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</si>
  <si>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</si>
  <si>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</si>
  <si>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</si>
  <si>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</si>
  <si>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</si>
  <si>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</si>
  <si>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</si>
  <si>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</si>
  <si>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</si>
  <si>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</si>
  <si>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</si>
  <si>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</si>
  <si>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</si>
  <si>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</si>
  <si>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</si>
  <si>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</si>
  <si>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</si>
  <si>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</si>
  <si>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</si>
  <si>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</si>
  <si>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</si>
  <si>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</si>
  <si>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</si>
  <si>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</si>
  <si>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</si>
  <si>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</si>
  <si>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</si>
  <si>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</si>
  <si>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</si>
  <si>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</si>
  <si>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</si>
  <si>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</si>
  <si>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</si>
  <si>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</si>
  <si>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</si>
  <si>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</si>
  <si>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</si>
  <si>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</si>
  <si>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</si>
  <si>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</si>
  <si>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</si>
  <si>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</si>
  <si>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</si>
  <si>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</si>
  <si>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</si>
  <si>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</si>
  <si>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</si>
  <si>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</si>
  <si>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</si>
  <si>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</si>
  <si>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</si>
  <si>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</si>
  <si>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Servicios de jardinería y fumigación</t>
  </si>
  <si>
    <t>Difusión de mensajes sobre programas y actividades gubernamentales</t>
  </si>
  <si>
    <t>Sueldos base al personal eventual</t>
  </si>
  <si>
    <t>Servicios relacionados con certificación de procesos</t>
  </si>
  <si>
    <t>Estudios e Investigaciones</t>
  </si>
  <si>
    <t>Materiales y útiles de impresión y reproducción</t>
  </si>
  <si>
    <t>Exposiciones</t>
  </si>
  <si>
    <t>Otros gastos por responsabilidades</t>
  </si>
  <si>
    <t>Estado del Ejercicio Presupuestal al 30 de septiembre de 2020</t>
  </si>
  <si>
    <t>Servicios integrales de infraestructura de computo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</si>
</sst>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4" fontId="9" fillId="0" borderId="1" xfId="1" applyNumberFormat="1" applyFont="1" applyFill="1" applyBorder="1" applyProtection="1"/>
    <xf numFmtId="166" fontId="9" fillId="0" borderId="5" xfId="1" applyNumberFormat="1" applyFont="1" applyFill="1" applyBorder="1" applyAlignment="1"/>
    <xf numFmtId="166" fontId="9" fillId="0" borderId="6" xfId="1" applyNumberFormat="1" applyFont="1" applyFill="1" applyBorder="1" applyAlignment="1"/>
    <xf numFmtId="166" fontId="9" fillId="0" borderId="9" xfId="1" applyNumberFormat="1" applyFont="1" applyFill="1" applyBorder="1" applyAlignment="1"/>
    <xf numFmtId="166" fontId="9" fillId="0" borderId="10" xfId="1" applyNumberFormat="1" applyFont="1" applyFill="1" applyBorder="1" applyAlignment="1"/>
    <xf numFmtId="166" fontId="9" fillId="0" borderId="1" xfId="1" applyNumberFormat="1" applyFont="1" applyFill="1" applyBorder="1" applyAlignment="1"/>
    <xf numFmtId="166" fontId="9" fillId="0" borderId="2" xfId="1" applyNumberFormat="1" applyFont="1" applyFill="1" applyBorder="1" applyAlignment="1"/>
    <xf numFmtId="0" fontId="9" fillId="0" borderId="0" xfId="1" applyFont="1" applyFill="1" applyBorder="1" applyAlignment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GT\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TO11OCT\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Eje2001\CREDITO\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DOC~2\WINDOWS\TEMP\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7"/>
  <sheetViews>
    <sheetView tabSelected="1" zoomScale="115" zoomScaleNormal="115" workbookViewId="0"/>
  </sheetViews>
  <sheetFormatPr baseColWidth="10" defaultRowHeight="12.75" x14ac:dyDescent="0.2"/>
  <cols>
    <col min="1" max="1" width="5.7109375" style="6" customWidth="1"/>
    <col min="2" max="2" width="8.42578125" style="2" customWidth="1"/>
    <col min="3" max="3" width="59.7109375" style="2" customWidth="1"/>
    <col min="4" max="4" width="12.7109375" style="2" bestFit="1" customWidth="1"/>
    <col min="5" max="5" width="13.5703125" style="2" customWidth="1"/>
    <col min="6" max="6" width="16.140625" style="12" customWidth="1"/>
    <col min="7" max="16384" width="11.42578125" style="6"/>
  </cols>
  <sheetData>
    <row r="2" spans="1:6" ht="15.75" x14ac:dyDescent="0.25">
      <c r="B2" s="58" t="s">
        <v>0</v>
      </c>
      <c r="C2" s="58"/>
      <c r="D2" s="58"/>
      <c r="E2" s="58"/>
      <c r="F2" s="58"/>
    </row>
    <row r="3" spans="1:6" ht="15.75" x14ac:dyDescent="0.25">
      <c r="B3" s="58" t="s">
        <v>112</v>
      </c>
      <c r="C3" s="58"/>
      <c r="D3" s="58"/>
      <c r="E3" s="58"/>
      <c r="F3" s="58"/>
    </row>
    <row r="4" spans="1:6" ht="15.75" x14ac:dyDescent="0.25">
      <c r="B4" s="58" t="s">
        <v>1</v>
      </c>
      <c r="C4" s="58"/>
      <c r="D4" s="58"/>
      <c r="E4" s="58"/>
      <c r="F4" s="58"/>
    </row>
    <row r="5" spans="1:6" ht="15.75" x14ac:dyDescent="0.25">
      <c r="B5" s="58" t="s">
        <v>116</v>
      </c>
      <c r="C5" s="58"/>
      <c r="D5" s="58"/>
      <c r="E5" s="58"/>
      <c r="F5" s="58"/>
    </row>
    <row r="6" spans="1:6" ht="15.75" x14ac:dyDescent="0.25">
      <c r="B6" s="58" t="s">
        <v>2</v>
      </c>
      <c r="C6" s="58"/>
      <c r="D6" s="58"/>
      <c r="E6" s="58"/>
      <c r="F6" s="58"/>
    </row>
    <row r="7" spans="1:6" x14ac:dyDescent="0.2">
      <c r="B7" s="59" t="s">
        <v>138</v>
      </c>
      <c r="C7" s="59"/>
      <c r="D7" s="59"/>
      <c r="E7" s="59"/>
      <c r="F7" s="59"/>
    </row>
    <row r="8" spans="1:6" x14ac:dyDescent="0.2">
      <c r="B8" s="59" t="s">
        <v>3</v>
      </c>
      <c r="C8" s="59"/>
      <c r="D8" s="59"/>
      <c r="E8" s="59"/>
      <c r="F8" s="59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52" t="s">
        <v>113</v>
      </c>
      <c r="C11" s="52" t="s">
        <v>4</v>
      </c>
      <c r="D11" s="56" t="s">
        <v>5</v>
      </c>
      <c r="E11" s="57"/>
      <c r="F11" s="54" t="s">
        <v>114</v>
      </c>
    </row>
    <row r="12" spans="1:6" ht="15.75" customHeight="1" x14ac:dyDescent="0.2">
      <c r="A12" s="11"/>
      <c r="B12" s="53"/>
      <c r="C12" s="53"/>
      <c r="D12" s="1" t="s">
        <v>6</v>
      </c>
      <c r="E12" s="1" t="s">
        <v>7</v>
      </c>
      <c r="F12" s="55"/>
    </row>
    <row r="13" spans="1:6" ht="12.75" customHeight="1" x14ac:dyDescent="0.2">
      <c r="B13" s="13"/>
      <c r="C13" s="14"/>
      <c r="D13" s="44"/>
      <c r="E13" s="14"/>
      <c r="F13" s="15"/>
    </row>
    <row r="14" spans="1:6" s="5" customFormat="1" ht="12.75" customHeight="1" x14ac:dyDescent="0.2">
      <c r="B14" s="16" t="s">
        <v>127</v>
      </c>
      <c r="C14" s="17"/>
      <c r="D14" s="38">
        <f>SUM(D16,D147,D172)</f>
        <v>5663769976</v>
      </c>
      <c r="E14" s="36">
        <f>SUM(E16,E147,E172)</f>
        <v>5504396277</v>
      </c>
      <c r="F14" s="18">
        <f>SUM(F16,F147,F172)</f>
        <v>2020172163.8117242</v>
      </c>
    </row>
    <row r="15" spans="1:6" ht="12.75" customHeight="1" x14ac:dyDescent="0.2">
      <c r="B15" s="19"/>
      <c r="C15" s="20"/>
      <c r="D15" s="45"/>
      <c r="E15" s="46"/>
      <c r="F15" s="18"/>
    </row>
    <row r="16" spans="1:6" s="5" customFormat="1" ht="12.75" customHeight="1" x14ac:dyDescent="0.2">
      <c r="B16" s="16" t="s">
        <v>8</v>
      </c>
      <c r="C16" s="17"/>
      <c r="D16" s="38">
        <f>+D18+D53+D75</f>
        <v>3163769976</v>
      </c>
      <c r="E16" s="36">
        <f>+E18+E53+E75</f>
        <v>2975153487</v>
      </c>
      <c r="F16" s="18">
        <f>+F18+F53+F75</f>
        <v>1442218653.8117242</v>
      </c>
    </row>
    <row r="17" spans="2:6" s="5" customFormat="1" ht="12.75" customHeight="1" x14ac:dyDescent="0.2">
      <c r="B17" s="19"/>
      <c r="C17" s="20"/>
      <c r="D17" s="45"/>
      <c r="E17" s="46"/>
      <c r="F17" s="18"/>
    </row>
    <row r="18" spans="2:6" s="5" customFormat="1" ht="12.75" customHeight="1" x14ac:dyDescent="0.2">
      <c r="B18" s="21">
        <v>1000</v>
      </c>
      <c r="C18" s="17" t="s">
        <v>9</v>
      </c>
      <c r="D18" s="38">
        <f>SUM(D20,D23,D27,D31,D39,D47,D50)</f>
        <v>841320920</v>
      </c>
      <c r="E18" s="36">
        <f>SUM(E20,E23,E27,E31,E39,E47,E50)</f>
        <v>841320920</v>
      </c>
      <c r="F18" s="18">
        <f>SUM(F20,F23,F27,F31,F39,F47,F50)</f>
        <v>564574007.83999991</v>
      </c>
    </row>
    <row r="19" spans="2:6" ht="12.75" customHeight="1" x14ac:dyDescent="0.2">
      <c r="B19" s="22"/>
      <c r="C19" s="20"/>
      <c r="D19" s="45"/>
      <c r="E19" s="46"/>
      <c r="F19" s="23"/>
    </row>
    <row r="20" spans="2:6" s="5" customFormat="1" ht="12.75" customHeight="1" x14ac:dyDescent="0.2">
      <c r="B20" s="21">
        <v>1100</v>
      </c>
      <c r="C20" s="17" t="s">
        <v>10</v>
      </c>
      <c r="D20" s="38">
        <f>+D21</f>
        <v>233859645</v>
      </c>
      <c r="E20" s="36">
        <f>+E21</f>
        <v>233859645</v>
      </c>
      <c r="F20" s="18">
        <f t="shared" ref="F20" si="0">+F21</f>
        <v>170343658.28999996</v>
      </c>
    </row>
    <row r="21" spans="2:6" s="7" customFormat="1" ht="12.75" customHeight="1" x14ac:dyDescent="0.2">
      <c r="B21" s="22">
        <v>11301</v>
      </c>
      <c r="C21" s="20" t="s">
        <v>11</v>
      </c>
      <c r="D21" s="45">
        <v>233859645</v>
      </c>
      <c r="E21" s="46">
        <v>233859645</v>
      </c>
      <c r="F21" s="23">
        <v>170343658.28999996</v>
      </c>
    </row>
    <row r="22" spans="2:6" ht="12.75" customHeight="1" x14ac:dyDescent="0.2">
      <c r="B22" s="22"/>
      <c r="C22" s="20"/>
      <c r="D22" s="45"/>
      <c r="E22" s="46"/>
      <c r="F22" s="23"/>
    </row>
    <row r="23" spans="2:6" s="5" customFormat="1" ht="12.75" customHeight="1" x14ac:dyDescent="0.2">
      <c r="B23" s="21">
        <v>1200</v>
      </c>
      <c r="C23" s="17" t="s">
        <v>12</v>
      </c>
      <c r="D23" s="38">
        <f>SUM(D24:D25)</f>
        <v>39503120</v>
      </c>
      <c r="E23" s="36">
        <f t="shared" ref="E23:F23" si="1">SUM(E24:E25)</f>
        <v>1400000</v>
      </c>
      <c r="F23" s="18">
        <f t="shared" si="1"/>
        <v>542000</v>
      </c>
    </row>
    <row r="24" spans="2:6" s="5" customFormat="1" ht="12.75" customHeight="1" x14ac:dyDescent="0.2">
      <c r="B24" s="22">
        <v>12201</v>
      </c>
      <c r="C24" s="20" t="s">
        <v>132</v>
      </c>
      <c r="D24" s="45">
        <v>39503120</v>
      </c>
      <c r="E24" s="46">
        <v>0</v>
      </c>
      <c r="F24" s="23">
        <v>0</v>
      </c>
    </row>
    <row r="25" spans="2:6" ht="12.75" customHeight="1" x14ac:dyDescent="0.2">
      <c r="B25" s="22">
        <v>12301</v>
      </c>
      <c r="C25" s="20" t="s">
        <v>13</v>
      </c>
      <c r="D25" s="45">
        <v>0</v>
      </c>
      <c r="E25" s="46">
        <v>1400000</v>
      </c>
      <c r="F25" s="23">
        <v>542000</v>
      </c>
    </row>
    <row r="26" spans="2:6" s="8" customFormat="1" ht="12.75" customHeight="1" x14ac:dyDescent="0.2">
      <c r="B26" s="22"/>
      <c r="C26" s="20"/>
      <c r="D26" s="45"/>
      <c r="E26" s="46"/>
      <c r="F26" s="23"/>
    </row>
    <row r="27" spans="2:6" s="9" customFormat="1" ht="12.75" customHeight="1" x14ac:dyDescent="0.2">
      <c r="B27" s="21">
        <v>1300</v>
      </c>
      <c r="C27" s="17" t="s">
        <v>14</v>
      </c>
      <c r="D27" s="38">
        <f>SUM(D28:D29)</f>
        <v>70861715</v>
      </c>
      <c r="E27" s="36">
        <f>SUM(E28:E29)</f>
        <v>71561715</v>
      </c>
      <c r="F27" s="18">
        <f t="shared" ref="F27" si="2">SUM(F28:F29)</f>
        <v>26438099.820000004</v>
      </c>
    </row>
    <row r="28" spans="2:6" s="5" customFormat="1" ht="12.75" customHeight="1" x14ac:dyDescent="0.2">
      <c r="B28" s="22">
        <v>13201</v>
      </c>
      <c r="C28" s="20" t="s">
        <v>15</v>
      </c>
      <c r="D28" s="45">
        <v>6497986</v>
      </c>
      <c r="E28" s="46">
        <v>10197986</v>
      </c>
      <c r="F28" s="23">
        <v>6496140.5499999998</v>
      </c>
    </row>
    <row r="29" spans="2:6" s="7" customFormat="1" ht="12.75" customHeight="1" x14ac:dyDescent="0.2">
      <c r="B29" s="22">
        <v>13202</v>
      </c>
      <c r="C29" s="20" t="s">
        <v>16</v>
      </c>
      <c r="D29" s="45">
        <v>64363729</v>
      </c>
      <c r="E29" s="46">
        <v>61363729</v>
      </c>
      <c r="F29" s="23">
        <v>19941959.270000003</v>
      </c>
    </row>
    <row r="30" spans="2:6" s="7" customFormat="1" ht="12.75" customHeight="1" x14ac:dyDescent="0.2">
      <c r="B30" s="22"/>
      <c r="C30" s="20"/>
      <c r="D30" s="45"/>
      <c r="E30" s="46"/>
      <c r="F30" s="23"/>
    </row>
    <row r="31" spans="2:6" ht="12.75" customHeight="1" x14ac:dyDescent="0.2">
      <c r="B31" s="21">
        <v>1400</v>
      </c>
      <c r="C31" s="17" t="s">
        <v>17</v>
      </c>
      <c r="D31" s="38">
        <f>SUM(D32:D37)</f>
        <v>111176969</v>
      </c>
      <c r="E31" s="36">
        <f>SUM(E32:E37)</f>
        <v>110376969</v>
      </c>
      <c r="F31" s="18">
        <f t="shared" ref="F31" si="3">SUM(F32:F37)</f>
        <v>78676716.580000013</v>
      </c>
    </row>
    <row r="32" spans="2:6" s="5" customFormat="1" ht="12.75" customHeight="1" x14ac:dyDescent="0.2">
      <c r="B32" s="22">
        <v>14103</v>
      </c>
      <c r="C32" s="20" t="s">
        <v>18</v>
      </c>
      <c r="D32" s="45">
        <v>57388740</v>
      </c>
      <c r="E32" s="46">
        <v>57388740</v>
      </c>
      <c r="F32" s="23">
        <v>40021699.010000005</v>
      </c>
    </row>
    <row r="33" spans="1:6" ht="12.75" customHeight="1" x14ac:dyDescent="0.2">
      <c r="B33" s="22">
        <v>14202</v>
      </c>
      <c r="C33" s="20" t="s">
        <v>19</v>
      </c>
      <c r="D33" s="45">
        <v>27508199</v>
      </c>
      <c r="E33" s="46">
        <v>27508199</v>
      </c>
      <c r="F33" s="23">
        <v>20369331.039999999</v>
      </c>
    </row>
    <row r="34" spans="1:6" s="8" customFormat="1" ht="12.75" customHeight="1" x14ac:dyDescent="0.2">
      <c r="B34" s="22">
        <v>14301</v>
      </c>
      <c r="C34" s="20" t="s">
        <v>20</v>
      </c>
      <c r="D34" s="45">
        <v>11003277</v>
      </c>
      <c r="E34" s="46">
        <v>11003277</v>
      </c>
      <c r="F34" s="23">
        <v>8147731.330000001</v>
      </c>
    </row>
    <row r="35" spans="1:6" s="7" customFormat="1" ht="12.75" customHeight="1" x14ac:dyDescent="0.2">
      <c r="B35" s="22">
        <v>14401</v>
      </c>
      <c r="C35" s="20" t="s">
        <v>21</v>
      </c>
      <c r="D35" s="45">
        <v>8042712</v>
      </c>
      <c r="E35" s="46">
        <v>7242712</v>
      </c>
      <c r="F35" s="23">
        <v>5023061.4499999993</v>
      </c>
    </row>
    <row r="36" spans="1:6" s="8" customFormat="1" ht="12.75" customHeight="1" x14ac:dyDescent="0.2">
      <c r="B36" s="22">
        <v>14403</v>
      </c>
      <c r="C36" s="20" t="s">
        <v>22</v>
      </c>
      <c r="D36" s="45">
        <v>4171001</v>
      </c>
      <c r="E36" s="46">
        <v>4171001</v>
      </c>
      <c r="F36" s="23">
        <v>3132944.86</v>
      </c>
    </row>
    <row r="37" spans="1:6" s="8" customFormat="1" ht="12.75" customHeight="1" x14ac:dyDescent="0.2">
      <c r="B37" s="22">
        <v>14406</v>
      </c>
      <c r="C37" s="20" t="s">
        <v>23</v>
      </c>
      <c r="D37" s="45">
        <v>3063040</v>
      </c>
      <c r="E37" s="46">
        <v>3063040</v>
      </c>
      <c r="F37" s="23">
        <v>1981948.8900000001</v>
      </c>
    </row>
    <row r="38" spans="1:6" ht="12.75" customHeight="1" x14ac:dyDescent="0.2">
      <c r="B38" s="22"/>
      <c r="C38" s="20"/>
      <c r="D38" s="45"/>
      <c r="E38" s="46"/>
      <c r="F38" s="23"/>
    </row>
    <row r="39" spans="1:6" ht="12.75" customHeight="1" x14ac:dyDescent="0.2">
      <c r="A39" s="5"/>
      <c r="B39" s="21">
        <v>1500</v>
      </c>
      <c r="C39" s="17" t="s">
        <v>24</v>
      </c>
      <c r="D39" s="38">
        <f>SUM(D40:D45)</f>
        <v>361506511</v>
      </c>
      <c r="E39" s="36">
        <f>SUM(E40:E45)</f>
        <v>402709631</v>
      </c>
      <c r="F39" s="18">
        <f t="shared" ref="F39" si="4">SUM(F40:F45)</f>
        <v>288573533.14999998</v>
      </c>
    </row>
    <row r="40" spans="1:6" s="5" customFormat="1" ht="12.75" customHeight="1" x14ac:dyDescent="0.2">
      <c r="B40" s="22">
        <v>15101</v>
      </c>
      <c r="C40" s="20" t="s">
        <v>25</v>
      </c>
      <c r="D40" s="45">
        <v>51367610</v>
      </c>
      <c r="E40" s="46">
        <v>51367610</v>
      </c>
      <c r="F40" s="23">
        <v>41418908.080000006</v>
      </c>
    </row>
    <row r="41" spans="1:6" s="7" customFormat="1" ht="12.75" customHeight="1" x14ac:dyDescent="0.2">
      <c r="B41" s="22">
        <v>15202</v>
      </c>
      <c r="C41" s="20" t="s">
        <v>26</v>
      </c>
      <c r="D41" s="45">
        <v>1000000</v>
      </c>
      <c r="E41" s="46">
        <v>52603120</v>
      </c>
      <c r="F41" s="23">
        <v>46773389.079999991</v>
      </c>
    </row>
    <row r="42" spans="1:6" s="7" customFormat="1" ht="12.75" customHeight="1" x14ac:dyDescent="0.2">
      <c r="B42" s="22">
        <v>15401</v>
      </c>
      <c r="C42" s="20" t="s">
        <v>27</v>
      </c>
      <c r="D42" s="45">
        <v>34691888</v>
      </c>
      <c r="E42" s="46">
        <v>29691888</v>
      </c>
      <c r="F42" s="23">
        <v>10676269.740000002</v>
      </c>
    </row>
    <row r="43" spans="1:6" s="7" customFormat="1" ht="12.75" customHeight="1" x14ac:dyDescent="0.2">
      <c r="B43" s="22">
        <v>15402</v>
      </c>
      <c r="C43" s="20" t="s">
        <v>28</v>
      </c>
      <c r="D43" s="45">
        <v>255089978</v>
      </c>
      <c r="E43" s="46">
        <v>255089978</v>
      </c>
      <c r="F43" s="23">
        <v>182438585.09999996</v>
      </c>
    </row>
    <row r="44" spans="1:6" s="8" customFormat="1" ht="12.75" customHeight="1" x14ac:dyDescent="0.2">
      <c r="B44" s="22">
        <v>15501</v>
      </c>
      <c r="C44" s="20" t="s">
        <v>29</v>
      </c>
      <c r="D44" s="45">
        <v>3469539</v>
      </c>
      <c r="E44" s="46">
        <v>1469539</v>
      </c>
      <c r="F44" s="23">
        <v>186967</v>
      </c>
    </row>
    <row r="45" spans="1:6" s="7" customFormat="1" ht="12.75" customHeight="1" x14ac:dyDescent="0.2">
      <c r="B45" s="22">
        <v>15901</v>
      </c>
      <c r="C45" s="20" t="s">
        <v>30</v>
      </c>
      <c r="D45" s="45">
        <v>15887496</v>
      </c>
      <c r="E45" s="46">
        <v>12487496</v>
      </c>
      <c r="F45" s="23">
        <v>7079414.1500000004</v>
      </c>
    </row>
    <row r="46" spans="1:6" s="7" customFormat="1" ht="12.75" customHeight="1" x14ac:dyDescent="0.2">
      <c r="B46" s="22"/>
      <c r="C46" s="20"/>
      <c r="D46" s="38"/>
      <c r="E46" s="36"/>
      <c r="F46" s="18"/>
    </row>
    <row r="47" spans="1:6" s="5" customFormat="1" ht="12.75" customHeight="1" x14ac:dyDescent="0.2">
      <c r="B47" s="21">
        <v>1600</v>
      </c>
      <c r="C47" s="17" t="s">
        <v>31</v>
      </c>
      <c r="D47" s="38">
        <f>SUM(D48:D48)</f>
        <v>19412960</v>
      </c>
      <c r="E47" s="36">
        <f>SUM(E48:E48)</f>
        <v>19412960</v>
      </c>
      <c r="F47" s="18">
        <f>SUM(F48:F48)</f>
        <v>0</v>
      </c>
    </row>
    <row r="48" spans="1:6" s="7" customFormat="1" ht="12.75" customHeight="1" x14ac:dyDescent="0.2">
      <c r="B48" s="22">
        <v>16101</v>
      </c>
      <c r="C48" s="20" t="s">
        <v>32</v>
      </c>
      <c r="D48" s="45">
        <v>19412960</v>
      </c>
      <c r="E48" s="46">
        <v>19412960</v>
      </c>
      <c r="F48" s="23">
        <v>0</v>
      </c>
    </row>
    <row r="49" spans="1:6" s="7" customFormat="1" ht="12.75" customHeight="1" x14ac:dyDescent="0.2">
      <c r="B49" s="22"/>
      <c r="C49" s="20"/>
      <c r="D49" s="45"/>
      <c r="E49" s="46"/>
      <c r="F49" s="23"/>
    </row>
    <row r="50" spans="1:6" s="5" customFormat="1" ht="12.75" customHeight="1" x14ac:dyDescent="0.2">
      <c r="B50" s="21">
        <v>1700</v>
      </c>
      <c r="C50" s="17" t="s">
        <v>33</v>
      </c>
      <c r="D50" s="38">
        <f>+D51</f>
        <v>5000000</v>
      </c>
      <c r="E50" s="36">
        <f t="shared" ref="E50:F50" si="5">+E51</f>
        <v>2000000</v>
      </c>
      <c r="F50" s="18">
        <f t="shared" si="5"/>
        <v>0</v>
      </c>
    </row>
    <row r="51" spans="1:6" s="7" customFormat="1" ht="12.75" customHeight="1" x14ac:dyDescent="0.2">
      <c r="B51" s="22">
        <v>17101</v>
      </c>
      <c r="C51" s="20" t="s">
        <v>34</v>
      </c>
      <c r="D51" s="45">
        <v>5000000</v>
      </c>
      <c r="E51" s="46">
        <v>2000000</v>
      </c>
      <c r="F51" s="23">
        <v>0</v>
      </c>
    </row>
    <row r="52" spans="1:6" s="7" customFormat="1" ht="12.75" customHeight="1" x14ac:dyDescent="0.2">
      <c r="B52" s="30"/>
      <c r="C52" s="31"/>
      <c r="D52" s="47"/>
      <c r="E52" s="48"/>
      <c r="F52" s="32"/>
    </row>
    <row r="53" spans="1:6" ht="12.75" customHeight="1" x14ac:dyDescent="0.2">
      <c r="A53" s="5"/>
      <c r="B53" s="21">
        <v>2000</v>
      </c>
      <c r="C53" s="17" t="s">
        <v>35</v>
      </c>
      <c r="D53" s="38">
        <f>+D55+D62+D66+D69+D72</f>
        <v>16787494</v>
      </c>
      <c r="E53" s="36">
        <f>+E55+E62+E66+E69+E72</f>
        <v>15352493</v>
      </c>
      <c r="F53" s="36">
        <f>+F55+F62+F66+F69+F72</f>
        <v>4211547.08</v>
      </c>
    </row>
    <row r="54" spans="1:6" s="7" customFormat="1" ht="12.75" customHeight="1" x14ac:dyDescent="0.2">
      <c r="A54" s="6"/>
      <c r="B54" s="22"/>
      <c r="C54" s="20"/>
      <c r="D54" s="45"/>
      <c r="E54" s="46"/>
      <c r="F54" s="23"/>
    </row>
    <row r="55" spans="1:6" s="7" customFormat="1" ht="12.75" customHeight="1" x14ac:dyDescent="0.2">
      <c r="A55" s="5"/>
      <c r="B55" s="21">
        <v>2100</v>
      </c>
      <c r="C55" s="17" t="s">
        <v>36</v>
      </c>
      <c r="D55" s="38">
        <f>SUM(D56:D60)</f>
        <v>6636374</v>
      </c>
      <c r="E55" s="36">
        <f>SUM(E56:E60)</f>
        <v>6293547</v>
      </c>
      <c r="F55" s="18">
        <f t="shared" ref="F55" si="6">SUM(F56:F60)</f>
        <v>2110623.3999999994</v>
      </c>
    </row>
    <row r="56" spans="1:6" s="8" customFormat="1" ht="12.75" customHeight="1" x14ac:dyDescent="0.2">
      <c r="A56" s="7"/>
      <c r="B56" s="22">
        <v>21101</v>
      </c>
      <c r="C56" s="20" t="s">
        <v>37</v>
      </c>
      <c r="D56" s="45">
        <v>5361287</v>
      </c>
      <c r="E56" s="46">
        <v>5159440</v>
      </c>
      <c r="F56" s="23">
        <v>2074265.4999999995</v>
      </c>
    </row>
    <row r="57" spans="1:6" s="8" customFormat="1" ht="12.75" customHeight="1" x14ac:dyDescent="0.2">
      <c r="A57" s="7"/>
      <c r="B57" s="22">
        <v>21201</v>
      </c>
      <c r="C57" s="51" t="s">
        <v>135</v>
      </c>
      <c r="D57" s="45">
        <v>20000</v>
      </c>
      <c r="E57" s="46">
        <v>20000</v>
      </c>
      <c r="F57" s="23">
        <v>0</v>
      </c>
    </row>
    <row r="58" spans="1:6" ht="12.75" customHeight="1" x14ac:dyDescent="0.2">
      <c r="B58" s="22">
        <v>21401</v>
      </c>
      <c r="C58" s="20" t="s">
        <v>38</v>
      </c>
      <c r="D58" s="45">
        <v>402550</v>
      </c>
      <c r="E58" s="46">
        <v>496550</v>
      </c>
      <c r="F58" s="23">
        <v>27502.38</v>
      </c>
    </row>
    <row r="59" spans="1:6" ht="12.75" customHeight="1" x14ac:dyDescent="0.2">
      <c r="B59" s="22">
        <v>21501</v>
      </c>
      <c r="C59" s="20" t="s">
        <v>39</v>
      </c>
      <c r="D59" s="45">
        <v>846095</v>
      </c>
      <c r="E59" s="46">
        <v>611115</v>
      </c>
      <c r="F59" s="23">
        <v>7440</v>
      </c>
    </row>
    <row r="60" spans="1:6" s="7" customFormat="1" ht="12.75" customHeight="1" x14ac:dyDescent="0.2">
      <c r="B60" s="22">
        <v>21601</v>
      </c>
      <c r="C60" s="20" t="s">
        <v>40</v>
      </c>
      <c r="D60" s="45">
        <v>6442</v>
      </c>
      <c r="E60" s="46">
        <v>6442</v>
      </c>
      <c r="F60" s="23">
        <v>1415.52</v>
      </c>
    </row>
    <row r="61" spans="1:6" s="7" customFormat="1" ht="12.75" customHeight="1" x14ac:dyDescent="0.2">
      <c r="A61" s="6"/>
      <c r="B61" s="22"/>
      <c r="C61" s="20"/>
      <c r="D61" s="45"/>
      <c r="E61" s="46"/>
      <c r="F61" s="23"/>
    </row>
    <row r="62" spans="1:6" ht="12.75" customHeight="1" x14ac:dyDescent="0.2">
      <c r="A62" s="5"/>
      <c r="B62" s="21">
        <v>2200</v>
      </c>
      <c r="C62" s="17" t="s">
        <v>41</v>
      </c>
      <c r="D62" s="38">
        <f>SUM(D63:D64)</f>
        <v>4212363</v>
      </c>
      <c r="E62" s="36">
        <f t="shared" ref="E62:F62" si="7">SUM(E63:E64)</f>
        <v>4428111</v>
      </c>
      <c r="F62" s="18">
        <f t="shared" si="7"/>
        <v>1215211.0100000005</v>
      </c>
    </row>
    <row r="63" spans="1:6" s="8" customFormat="1" ht="12.75" customHeight="1" x14ac:dyDescent="0.2">
      <c r="A63" s="7"/>
      <c r="B63" s="22">
        <v>22104</v>
      </c>
      <c r="C63" s="20" t="s">
        <v>42</v>
      </c>
      <c r="D63" s="45">
        <v>4212363</v>
      </c>
      <c r="E63" s="46">
        <v>4388111</v>
      </c>
      <c r="F63" s="23">
        <v>1215211.0100000005</v>
      </c>
    </row>
    <row r="64" spans="1:6" s="8" customFormat="1" ht="12.75" customHeight="1" x14ac:dyDescent="0.2">
      <c r="A64" s="7"/>
      <c r="B64" s="22">
        <v>22301</v>
      </c>
      <c r="C64" s="20" t="s">
        <v>128</v>
      </c>
      <c r="D64" s="45">
        <v>0</v>
      </c>
      <c r="E64" s="46">
        <v>40000</v>
      </c>
      <c r="F64" s="23">
        <v>0</v>
      </c>
    </row>
    <row r="65" spans="1:6" s="8" customFormat="1" ht="12.75" customHeight="1" x14ac:dyDescent="0.2">
      <c r="A65" s="7"/>
      <c r="B65" s="22"/>
      <c r="C65" s="20"/>
      <c r="D65" s="45"/>
      <c r="E65" s="46"/>
      <c r="F65" s="23"/>
    </row>
    <row r="66" spans="1:6" ht="12.75" customHeight="1" x14ac:dyDescent="0.2">
      <c r="A66" s="5"/>
      <c r="B66" s="21">
        <v>2500</v>
      </c>
      <c r="C66" s="17" t="s">
        <v>43</v>
      </c>
      <c r="D66" s="38">
        <f>SUM(D67:D67)</f>
        <v>205225</v>
      </c>
      <c r="E66" s="36">
        <f>SUM(E67:E67)</f>
        <v>815225</v>
      </c>
      <c r="F66" s="18">
        <f>SUM(F67:F67)</f>
        <v>387670.03</v>
      </c>
    </row>
    <row r="67" spans="1:6" ht="12.75" customHeight="1" x14ac:dyDescent="0.2">
      <c r="B67" s="22">
        <v>25301</v>
      </c>
      <c r="C67" s="20" t="s">
        <v>44</v>
      </c>
      <c r="D67" s="45">
        <v>205225</v>
      </c>
      <c r="E67" s="46">
        <v>815225</v>
      </c>
      <c r="F67" s="23">
        <v>387670.03</v>
      </c>
    </row>
    <row r="68" spans="1:6" s="8" customFormat="1" ht="12.75" customHeight="1" x14ac:dyDescent="0.2">
      <c r="A68" s="7"/>
      <c r="B68" s="22"/>
      <c r="C68" s="20"/>
      <c r="D68" s="45"/>
      <c r="E68" s="46"/>
      <c r="F68" s="23"/>
    </row>
    <row r="69" spans="1:6" ht="12.75" customHeight="1" x14ac:dyDescent="0.2">
      <c r="A69" s="8"/>
      <c r="B69" s="21">
        <v>2600</v>
      </c>
      <c r="C69" s="17" t="s">
        <v>45</v>
      </c>
      <c r="D69" s="38">
        <f>+D70</f>
        <v>2224892</v>
      </c>
      <c r="E69" s="36">
        <f>+E70</f>
        <v>314892</v>
      </c>
      <c r="F69" s="18">
        <f t="shared" ref="F69" si="8">+F70</f>
        <v>143032.64000000001</v>
      </c>
    </row>
    <row r="70" spans="1:6" s="7" customFormat="1" ht="12.75" customHeight="1" x14ac:dyDescent="0.2">
      <c r="A70" s="6"/>
      <c r="B70" s="22">
        <v>26103</v>
      </c>
      <c r="C70" s="20" t="s">
        <v>46</v>
      </c>
      <c r="D70" s="45">
        <v>2224892</v>
      </c>
      <c r="E70" s="46">
        <v>314892</v>
      </c>
      <c r="F70" s="23">
        <v>143032.64000000001</v>
      </c>
    </row>
    <row r="71" spans="1:6" s="7" customFormat="1" ht="12.75" customHeight="1" x14ac:dyDescent="0.2">
      <c r="A71" s="6"/>
      <c r="B71" s="22"/>
      <c r="C71" s="20"/>
      <c r="D71" s="45"/>
      <c r="E71" s="46"/>
      <c r="F71" s="23"/>
    </row>
    <row r="72" spans="1:6" s="7" customFormat="1" ht="12.75" customHeight="1" x14ac:dyDescent="0.2">
      <c r="B72" s="21">
        <v>2700</v>
      </c>
      <c r="C72" s="17" t="s">
        <v>47</v>
      </c>
      <c r="D72" s="38">
        <f>+D73</f>
        <v>3508640</v>
      </c>
      <c r="E72" s="36">
        <f>+E73</f>
        <v>3500718</v>
      </c>
      <c r="F72" s="18">
        <f t="shared" ref="F72" si="9">+F73</f>
        <v>355010</v>
      </c>
    </row>
    <row r="73" spans="1:6" ht="12.75" customHeight="1" x14ac:dyDescent="0.2">
      <c r="A73" s="7"/>
      <c r="B73" s="22">
        <v>27101</v>
      </c>
      <c r="C73" s="20" t="s">
        <v>48</v>
      </c>
      <c r="D73" s="45">
        <v>3508640</v>
      </c>
      <c r="E73" s="46">
        <v>3500718</v>
      </c>
      <c r="F73" s="23">
        <v>355010</v>
      </c>
    </row>
    <row r="74" spans="1:6" ht="12.75" customHeight="1" x14ac:dyDescent="0.2">
      <c r="A74" s="7"/>
      <c r="B74" s="22"/>
      <c r="C74" s="20"/>
      <c r="D74" s="45"/>
      <c r="E74" s="46"/>
      <c r="F74" s="23"/>
    </row>
    <row r="75" spans="1:6" s="8" customFormat="1" ht="12.75" customHeight="1" x14ac:dyDescent="0.2">
      <c r="A75" s="7"/>
      <c r="B75" s="21">
        <v>3000</v>
      </c>
      <c r="C75" s="17" t="s">
        <v>49</v>
      </c>
      <c r="D75" s="38">
        <f>+D77+D88+D97+D112+D117+D126+D131+D137+D140</f>
        <v>2305661562</v>
      </c>
      <c r="E75" s="36">
        <f>+E77+E88+E97+E112+E117+E126+E131+E137+E140</f>
        <v>2118480074</v>
      </c>
      <c r="F75" s="18">
        <f>+F77+F88+F97+F112+F117+F126+F131+F137+F140</f>
        <v>873433098.89172423</v>
      </c>
    </row>
    <row r="76" spans="1:6" s="8" customFormat="1" ht="12.75" customHeight="1" x14ac:dyDescent="0.2">
      <c r="A76" s="5"/>
      <c r="B76" s="22"/>
      <c r="C76" s="20"/>
      <c r="D76" s="45"/>
      <c r="E76" s="46"/>
      <c r="F76" s="23"/>
    </row>
    <row r="77" spans="1:6" s="7" customFormat="1" ht="12.75" customHeight="1" x14ac:dyDescent="0.2">
      <c r="A77" s="6"/>
      <c r="B77" s="21">
        <v>3100</v>
      </c>
      <c r="C77" s="17" t="s">
        <v>50</v>
      </c>
      <c r="D77" s="38">
        <f>SUM(D78:D86)</f>
        <v>385876109</v>
      </c>
      <c r="E77" s="36">
        <f t="shared" ref="E77:F77" si="10">SUM(E78:E86)</f>
        <v>386074629</v>
      </c>
      <c r="F77" s="18">
        <f t="shared" si="10"/>
        <v>248111718.15000007</v>
      </c>
    </row>
    <row r="78" spans="1:6" s="7" customFormat="1" ht="12.75" customHeight="1" x14ac:dyDescent="0.2">
      <c r="A78" s="5"/>
      <c r="B78" s="22">
        <v>31101</v>
      </c>
      <c r="C78" s="20" t="s">
        <v>51</v>
      </c>
      <c r="D78" s="45">
        <v>13211339</v>
      </c>
      <c r="E78" s="46">
        <v>13361339</v>
      </c>
      <c r="F78" s="23">
        <v>8158248.4200000009</v>
      </c>
    </row>
    <row r="79" spans="1:6" s="7" customFormat="1" ht="12.75" customHeight="1" x14ac:dyDescent="0.2">
      <c r="B79" s="22">
        <v>31301</v>
      </c>
      <c r="C79" s="20" t="s">
        <v>52</v>
      </c>
      <c r="D79" s="45">
        <v>1526847</v>
      </c>
      <c r="E79" s="46">
        <v>1575367</v>
      </c>
      <c r="F79" s="23">
        <v>1016505.5999999999</v>
      </c>
    </row>
    <row r="80" spans="1:6" s="2" customFormat="1" ht="12.75" customHeight="1" x14ac:dyDescent="0.2">
      <c r="A80" s="8"/>
      <c r="B80" s="22">
        <v>31401</v>
      </c>
      <c r="C80" s="20" t="s">
        <v>53</v>
      </c>
      <c r="D80" s="45">
        <v>5346811</v>
      </c>
      <c r="E80" s="46">
        <v>7346811</v>
      </c>
      <c r="F80" s="23">
        <v>1564480.51</v>
      </c>
    </row>
    <row r="81" spans="1:6" s="8" customFormat="1" ht="12.75" customHeight="1" x14ac:dyDescent="0.2">
      <c r="B81" s="22">
        <v>31501</v>
      </c>
      <c r="C81" s="20" t="s">
        <v>54</v>
      </c>
      <c r="D81" s="45">
        <v>239714</v>
      </c>
      <c r="E81" s="46">
        <v>239714</v>
      </c>
      <c r="F81" s="23">
        <v>29950.440000000002</v>
      </c>
    </row>
    <row r="82" spans="1:6" ht="12.75" customHeight="1" x14ac:dyDescent="0.2">
      <c r="A82" s="8"/>
      <c r="B82" s="22">
        <v>31602</v>
      </c>
      <c r="C82" s="20" t="s">
        <v>55</v>
      </c>
      <c r="D82" s="45">
        <v>359716044</v>
      </c>
      <c r="E82" s="46">
        <v>342716044</v>
      </c>
      <c r="F82" s="23">
        <v>234137358.52000007</v>
      </c>
    </row>
    <row r="83" spans="1:6" s="8" customFormat="1" ht="12.75" customHeight="1" x14ac:dyDescent="0.2">
      <c r="B83" s="22">
        <v>31701</v>
      </c>
      <c r="C83" s="20" t="s">
        <v>56</v>
      </c>
      <c r="D83" s="45">
        <v>0</v>
      </c>
      <c r="E83" s="46">
        <v>0</v>
      </c>
      <c r="F83" s="23">
        <v>0</v>
      </c>
    </row>
    <row r="84" spans="1:6" s="7" customFormat="1" ht="12.75" customHeight="1" x14ac:dyDescent="0.2">
      <c r="B84" s="22">
        <v>31801</v>
      </c>
      <c r="C84" s="20" t="s">
        <v>57</v>
      </c>
      <c r="D84" s="45">
        <v>2469854</v>
      </c>
      <c r="E84" s="46">
        <v>2469854</v>
      </c>
      <c r="F84" s="23">
        <v>797591.5199999999</v>
      </c>
    </row>
    <row r="85" spans="1:6" s="8" customFormat="1" ht="12.75" customHeight="1" x14ac:dyDescent="0.2">
      <c r="A85" s="7"/>
      <c r="B85" s="22">
        <v>31902</v>
      </c>
      <c r="C85" s="20" t="s">
        <v>58</v>
      </c>
      <c r="D85" s="45">
        <v>3365500</v>
      </c>
      <c r="E85" s="46">
        <v>3365500</v>
      </c>
      <c r="F85" s="23">
        <v>2407583.1399999997</v>
      </c>
    </row>
    <row r="86" spans="1:6" s="8" customFormat="1" ht="12.75" customHeight="1" x14ac:dyDescent="0.2">
      <c r="A86" s="7"/>
      <c r="B86" s="22">
        <v>31904</v>
      </c>
      <c r="C86" s="20" t="s">
        <v>139</v>
      </c>
      <c r="D86" s="45">
        <v>0</v>
      </c>
      <c r="E86" s="46">
        <v>15000000</v>
      </c>
      <c r="F86" s="23">
        <v>0</v>
      </c>
    </row>
    <row r="87" spans="1:6" s="8" customFormat="1" ht="12.75" customHeight="1" x14ac:dyDescent="0.2">
      <c r="B87" s="24"/>
      <c r="C87" s="25"/>
      <c r="D87" s="45"/>
      <c r="E87" s="46"/>
      <c r="F87" s="23"/>
    </row>
    <row r="88" spans="1:6" ht="12.75" customHeight="1" x14ac:dyDescent="0.2">
      <c r="A88" s="8"/>
      <c r="B88" s="21">
        <v>3200</v>
      </c>
      <c r="C88" s="17" t="s">
        <v>59</v>
      </c>
      <c r="D88" s="38">
        <f t="shared" ref="D88:F88" si="11">SUM(D89:D95)</f>
        <v>389011243</v>
      </c>
      <c r="E88" s="36">
        <f t="shared" si="11"/>
        <v>363317509</v>
      </c>
      <c r="F88" s="18">
        <f t="shared" si="11"/>
        <v>155912932.835132</v>
      </c>
    </row>
    <row r="89" spans="1:6" s="7" customFormat="1" ht="12.75" customHeight="1" x14ac:dyDescent="0.2">
      <c r="A89" s="8"/>
      <c r="B89" s="22">
        <v>32201</v>
      </c>
      <c r="C89" s="20" t="s">
        <v>60</v>
      </c>
      <c r="D89" s="45">
        <v>24842943</v>
      </c>
      <c r="E89" s="46">
        <v>24520505</v>
      </c>
      <c r="F89" s="23">
        <v>14794210.319999997</v>
      </c>
    </row>
    <row r="90" spans="1:6" ht="12.75" customHeight="1" x14ac:dyDescent="0.2">
      <c r="B90" s="22">
        <v>32301</v>
      </c>
      <c r="C90" s="20" t="s">
        <v>61</v>
      </c>
      <c r="D90" s="45">
        <v>69620448</v>
      </c>
      <c r="E90" s="46">
        <v>111609896</v>
      </c>
      <c r="F90" s="23">
        <v>96938826.960000008</v>
      </c>
    </row>
    <row r="91" spans="1:6" s="8" customFormat="1" ht="12.75" customHeight="1" x14ac:dyDescent="0.2">
      <c r="B91" s="22">
        <v>32302</v>
      </c>
      <c r="C91" s="20" t="s">
        <v>62</v>
      </c>
      <c r="D91" s="45">
        <v>0</v>
      </c>
      <c r="E91" s="46">
        <v>0</v>
      </c>
      <c r="F91" s="23">
        <v>0</v>
      </c>
    </row>
    <row r="92" spans="1:6" s="8" customFormat="1" ht="12.75" customHeight="1" x14ac:dyDescent="0.2">
      <c r="B92" s="22">
        <v>32503</v>
      </c>
      <c r="C92" s="20" t="s">
        <v>63</v>
      </c>
      <c r="D92" s="45">
        <v>9575076</v>
      </c>
      <c r="E92" s="46">
        <v>3075076</v>
      </c>
      <c r="F92" s="23">
        <v>870257.63000000059</v>
      </c>
    </row>
    <row r="93" spans="1:6" s="8" customFormat="1" ht="12.75" customHeight="1" x14ac:dyDescent="0.2">
      <c r="A93" s="6"/>
      <c r="B93" s="22">
        <v>32505</v>
      </c>
      <c r="C93" s="20" t="s">
        <v>64</v>
      </c>
      <c r="D93" s="45">
        <v>130000000</v>
      </c>
      <c r="E93" s="46">
        <v>70996268</v>
      </c>
      <c r="F93" s="23">
        <v>22949424.879999999</v>
      </c>
    </row>
    <row r="94" spans="1:6" s="8" customFormat="1" ht="12.75" customHeight="1" x14ac:dyDescent="0.2">
      <c r="B94" s="22">
        <v>32601</v>
      </c>
      <c r="C94" s="20" t="s">
        <v>65</v>
      </c>
      <c r="D94" s="45">
        <v>66621</v>
      </c>
      <c r="E94" s="46">
        <v>66621</v>
      </c>
      <c r="F94" s="23">
        <v>41199.060000000005</v>
      </c>
    </row>
    <row r="95" spans="1:6" s="8" customFormat="1" ht="12.75" customHeight="1" x14ac:dyDescent="0.2">
      <c r="B95" s="22">
        <v>32701</v>
      </c>
      <c r="C95" s="20" t="s">
        <v>66</v>
      </c>
      <c r="D95" s="45">
        <v>154906155</v>
      </c>
      <c r="E95" s="46">
        <v>153049143</v>
      </c>
      <c r="F95" s="23">
        <v>20319013.985131998</v>
      </c>
    </row>
    <row r="96" spans="1:6" s="8" customFormat="1" ht="12.75" customHeight="1" x14ac:dyDescent="0.2">
      <c r="B96" s="22"/>
      <c r="C96" s="20"/>
      <c r="D96" s="45"/>
      <c r="E96" s="46"/>
      <c r="F96" s="23"/>
    </row>
    <row r="97" spans="2:6" s="8" customFormat="1" ht="12.75" customHeight="1" x14ac:dyDescent="0.2">
      <c r="B97" s="21">
        <v>3300</v>
      </c>
      <c r="C97" s="17" t="s">
        <v>67</v>
      </c>
      <c r="D97" s="38">
        <f>SUM(D98:D110)</f>
        <v>876582685</v>
      </c>
      <c r="E97" s="36">
        <f t="shared" ref="E97:F97" si="12">SUM(E98:E110)</f>
        <v>761323094</v>
      </c>
      <c r="F97" s="18">
        <f t="shared" si="12"/>
        <v>272981983.59761202</v>
      </c>
    </row>
    <row r="98" spans="2:6" s="8" customFormat="1" ht="12.75" customHeight="1" x14ac:dyDescent="0.2">
      <c r="B98" s="22">
        <v>33104</v>
      </c>
      <c r="C98" s="20" t="s">
        <v>68</v>
      </c>
      <c r="D98" s="45">
        <v>109019493</v>
      </c>
      <c r="E98" s="46">
        <v>107814693</v>
      </c>
      <c r="F98" s="23">
        <v>41347009.289999999</v>
      </c>
    </row>
    <row r="99" spans="2:6" s="8" customFormat="1" ht="12.75" customHeight="1" x14ac:dyDescent="0.2">
      <c r="B99" s="22">
        <v>33105</v>
      </c>
      <c r="C99" s="20" t="s">
        <v>69</v>
      </c>
      <c r="D99" s="45">
        <v>1535600</v>
      </c>
      <c r="E99" s="46">
        <v>1659200</v>
      </c>
      <c r="F99" s="23">
        <v>296350</v>
      </c>
    </row>
    <row r="100" spans="2:6" s="8" customFormat="1" ht="12.75" customHeight="1" x14ac:dyDescent="0.2">
      <c r="B100" s="22">
        <v>33301</v>
      </c>
      <c r="C100" s="20" t="s">
        <v>70</v>
      </c>
      <c r="D100" s="45">
        <v>79043667</v>
      </c>
      <c r="E100" s="46">
        <v>31926231</v>
      </c>
      <c r="F100" s="23">
        <v>1074007.9100000001</v>
      </c>
    </row>
    <row r="101" spans="2:6" s="8" customFormat="1" ht="12.75" customHeight="1" x14ac:dyDescent="0.2">
      <c r="B101" s="22">
        <v>33303</v>
      </c>
      <c r="C101" s="20" t="s">
        <v>133</v>
      </c>
      <c r="D101" s="45">
        <v>300000</v>
      </c>
      <c r="E101" s="46">
        <v>300000</v>
      </c>
      <c r="F101" s="23">
        <v>0</v>
      </c>
    </row>
    <row r="102" spans="2:6" s="8" customFormat="1" ht="12.75" customHeight="1" x14ac:dyDescent="0.2">
      <c r="B102" s="22">
        <v>33401</v>
      </c>
      <c r="C102" s="20" t="s">
        <v>71</v>
      </c>
      <c r="D102" s="45">
        <v>35728931</v>
      </c>
      <c r="E102" s="46">
        <v>35728931</v>
      </c>
      <c r="F102" s="23">
        <v>50026.987611999997</v>
      </c>
    </row>
    <row r="103" spans="2:6" s="8" customFormat="1" ht="12.75" customHeight="1" x14ac:dyDescent="0.2">
      <c r="B103" s="22">
        <v>33501</v>
      </c>
      <c r="C103" s="20" t="s">
        <v>134</v>
      </c>
      <c r="D103" s="45">
        <v>2000000</v>
      </c>
      <c r="E103" s="46">
        <v>0</v>
      </c>
      <c r="F103" s="23">
        <v>0</v>
      </c>
    </row>
    <row r="104" spans="2:6" s="8" customFormat="1" ht="12.75" customHeight="1" x14ac:dyDescent="0.2">
      <c r="B104" s="22">
        <v>33601</v>
      </c>
      <c r="C104" s="20" t="s">
        <v>125</v>
      </c>
      <c r="D104" s="45">
        <v>1000000</v>
      </c>
      <c r="E104" s="46">
        <v>0</v>
      </c>
      <c r="F104" s="23">
        <v>0</v>
      </c>
    </row>
    <row r="105" spans="2:6" s="8" customFormat="1" ht="12.75" customHeight="1" x14ac:dyDescent="0.2">
      <c r="B105" s="22">
        <v>33602</v>
      </c>
      <c r="C105" s="20" t="s">
        <v>72</v>
      </c>
      <c r="D105" s="45">
        <v>26828862</v>
      </c>
      <c r="E105" s="46">
        <v>26828862</v>
      </c>
      <c r="F105" s="23">
        <v>2863347.3899999997</v>
      </c>
    </row>
    <row r="106" spans="2:6" s="8" customFormat="1" ht="12.75" customHeight="1" x14ac:dyDescent="0.2">
      <c r="B106" s="22">
        <v>33604</v>
      </c>
      <c r="C106" s="20" t="s">
        <v>73</v>
      </c>
      <c r="D106" s="45">
        <v>8000000</v>
      </c>
      <c r="E106" s="46">
        <v>8000000</v>
      </c>
      <c r="F106" s="23">
        <v>0</v>
      </c>
    </row>
    <row r="107" spans="2:6" s="8" customFormat="1" ht="12.75" customHeight="1" x14ac:dyDescent="0.2">
      <c r="B107" s="22">
        <v>33605</v>
      </c>
      <c r="C107" s="20" t="s">
        <v>74</v>
      </c>
      <c r="D107" s="45">
        <v>1960000</v>
      </c>
      <c r="E107" s="46">
        <v>1970000</v>
      </c>
      <c r="F107" s="23">
        <v>359766</v>
      </c>
    </row>
    <row r="108" spans="2:6" s="8" customFormat="1" ht="12.75" customHeight="1" x14ac:dyDescent="0.2">
      <c r="B108" s="22">
        <v>33801</v>
      </c>
      <c r="C108" s="20" t="s">
        <v>75</v>
      </c>
      <c r="D108" s="45">
        <v>28490003</v>
      </c>
      <c r="E108" s="46">
        <v>29440003</v>
      </c>
      <c r="F108" s="23">
        <v>12521605.07</v>
      </c>
    </row>
    <row r="109" spans="2:6" s="8" customFormat="1" ht="12.75" customHeight="1" x14ac:dyDescent="0.2">
      <c r="B109" s="22">
        <v>33901</v>
      </c>
      <c r="C109" s="20" t="s">
        <v>76</v>
      </c>
      <c r="D109" s="45">
        <v>581286791</v>
      </c>
      <c r="E109" s="46">
        <v>516265836</v>
      </c>
      <c r="F109" s="23">
        <v>214469870.95000005</v>
      </c>
    </row>
    <row r="110" spans="2:6" s="8" customFormat="1" ht="12.75" customHeight="1" x14ac:dyDescent="0.2">
      <c r="B110" s="22">
        <v>33903</v>
      </c>
      <c r="C110" s="20" t="s">
        <v>115</v>
      </c>
      <c r="D110" s="45">
        <v>1389338</v>
      </c>
      <c r="E110" s="46">
        <v>1389338</v>
      </c>
      <c r="F110" s="23">
        <v>0</v>
      </c>
    </row>
    <row r="111" spans="2:6" s="8" customFormat="1" ht="12.75" customHeight="1" x14ac:dyDescent="0.2">
      <c r="B111" s="22"/>
      <c r="C111" s="20"/>
      <c r="D111" s="45"/>
      <c r="E111" s="46"/>
      <c r="F111" s="23"/>
    </row>
    <row r="112" spans="2:6" s="8" customFormat="1" ht="12.75" customHeight="1" x14ac:dyDescent="0.2">
      <c r="B112" s="21">
        <v>3400</v>
      </c>
      <c r="C112" s="17" t="s">
        <v>77</v>
      </c>
      <c r="D112" s="38">
        <f>SUM(D113:D115)</f>
        <v>43054423</v>
      </c>
      <c r="E112" s="36">
        <f>SUM(E113:E115)</f>
        <v>43116423</v>
      </c>
      <c r="F112" s="18">
        <f t="shared" ref="F112" si="13">SUM(F113:F115)</f>
        <v>20239649.144899994</v>
      </c>
    </row>
    <row r="113" spans="1:6" s="8" customFormat="1" ht="12.75" customHeight="1" x14ac:dyDescent="0.2">
      <c r="B113" s="22">
        <v>34101</v>
      </c>
      <c r="C113" s="20" t="s">
        <v>78</v>
      </c>
      <c r="D113" s="45">
        <v>39196537</v>
      </c>
      <c r="E113" s="46">
        <v>39196537</v>
      </c>
      <c r="F113" s="23">
        <v>18821331.764899995</v>
      </c>
    </row>
    <row r="114" spans="1:6" s="8" customFormat="1" ht="12.75" customHeight="1" x14ac:dyDescent="0.2">
      <c r="A114" s="6"/>
      <c r="B114" s="22">
        <v>34501</v>
      </c>
      <c r="C114" s="20" t="s">
        <v>79</v>
      </c>
      <c r="D114" s="45">
        <v>2305870</v>
      </c>
      <c r="E114" s="46">
        <v>2375870</v>
      </c>
      <c r="F114" s="23">
        <v>1312732.3199999998</v>
      </c>
    </row>
    <row r="115" spans="1:6" s="8" customFormat="1" ht="12.75" customHeight="1" x14ac:dyDescent="0.2">
      <c r="A115" s="6"/>
      <c r="B115" s="22">
        <v>34701</v>
      </c>
      <c r="C115" s="20" t="s">
        <v>80</v>
      </c>
      <c r="D115" s="45">
        <v>1552016</v>
      </c>
      <c r="E115" s="46">
        <v>1544016</v>
      </c>
      <c r="F115" s="23">
        <v>105585.06</v>
      </c>
    </row>
    <row r="116" spans="1:6" s="8" customFormat="1" ht="12.75" customHeight="1" x14ac:dyDescent="0.2">
      <c r="A116" s="7"/>
      <c r="B116" s="22"/>
      <c r="C116" s="20"/>
      <c r="D116" s="45"/>
      <c r="E116" s="46"/>
      <c r="F116" s="23"/>
    </row>
    <row r="117" spans="1:6" s="8" customFormat="1" ht="12.75" customHeight="1" x14ac:dyDescent="0.2">
      <c r="B117" s="21">
        <v>3500</v>
      </c>
      <c r="C117" s="17" t="s">
        <v>81</v>
      </c>
      <c r="D117" s="38">
        <f>SUM(D118:D124)</f>
        <v>65280053</v>
      </c>
      <c r="E117" s="36">
        <f t="shared" ref="E117:F117" si="14">SUM(E118:E124)</f>
        <v>56217953</v>
      </c>
      <c r="F117" s="18">
        <f t="shared" si="14"/>
        <v>25690080.330000013</v>
      </c>
    </row>
    <row r="118" spans="1:6" s="8" customFormat="1" ht="12.75" customHeight="1" x14ac:dyDescent="0.2">
      <c r="B118" s="22">
        <v>35101</v>
      </c>
      <c r="C118" s="20" t="s">
        <v>82</v>
      </c>
      <c r="D118" s="45">
        <v>42770124</v>
      </c>
      <c r="E118" s="46">
        <v>38730124</v>
      </c>
      <c r="F118" s="23">
        <v>15480361.870000008</v>
      </c>
    </row>
    <row r="119" spans="1:6" s="8" customFormat="1" ht="12.75" customHeight="1" x14ac:dyDescent="0.2">
      <c r="A119" s="6"/>
      <c r="B119" s="26">
        <v>35201</v>
      </c>
      <c r="C119" s="20" t="s">
        <v>83</v>
      </c>
      <c r="D119" s="45">
        <v>142766</v>
      </c>
      <c r="E119" s="46">
        <v>116606</v>
      </c>
      <c r="F119" s="23">
        <v>945.69</v>
      </c>
    </row>
    <row r="120" spans="1:6" s="8" customFormat="1" ht="12.75" customHeight="1" x14ac:dyDescent="0.2">
      <c r="A120" s="7"/>
      <c r="B120" s="26">
        <v>35301</v>
      </c>
      <c r="C120" s="20" t="s">
        <v>84</v>
      </c>
      <c r="D120" s="45">
        <v>409000</v>
      </c>
      <c r="E120" s="46">
        <v>409000</v>
      </c>
      <c r="F120" s="23">
        <v>200375.43</v>
      </c>
    </row>
    <row r="121" spans="1:6" s="8" customFormat="1" ht="12.75" customHeight="1" x14ac:dyDescent="0.2">
      <c r="B121" s="26">
        <v>35501</v>
      </c>
      <c r="C121" s="20" t="s">
        <v>85</v>
      </c>
      <c r="D121" s="45">
        <v>250677</v>
      </c>
      <c r="E121" s="46">
        <v>254737</v>
      </c>
      <c r="F121" s="23">
        <v>28526.78</v>
      </c>
    </row>
    <row r="122" spans="1:6" s="8" customFormat="1" ht="12.75" customHeight="1" x14ac:dyDescent="0.2">
      <c r="B122" s="26">
        <v>35701</v>
      </c>
      <c r="C122" s="20" t="s">
        <v>86</v>
      </c>
      <c r="D122" s="45">
        <v>389546</v>
      </c>
      <c r="E122" s="46">
        <v>389546</v>
      </c>
      <c r="F122" s="23">
        <v>0</v>
      </c>
    </row>
    <row r="123" spans="1:6" s="8" customFormat="1" ht="12.75" customHeight="1" x14ac:dyDescent="0.2">
      <c r="A123" s="6"/>
      <c r="B123" s="26">
        <v>35801</v>
      </c>
      <c r="C123" s="20" t="s">
        <v>87</v>
      </c>
      <c r="D123" s="45">
        <v>21317940</v>
      </c>
      <c r="E123" s="46">
        <v>16317940</v>
      </c>
      <c r="F123" s="23">
        <v>9979870.5600000042</v>
      </c>
    </row>
    <row r="124" spans="1:6" s="8" customFormat="1" ht="12.75" customHeight="1" x14ac:dyDescent="0.2">
      <c r="A124" s="6"/>
      <c r="B124" s="26">
        <v>35901</v>
      </c>
      <c r="C124" s="20" t="s">
        <v>130</v>
      </c>
      <c r="D124" s="45">
        <v>0</v>
      </c>
      <c r="E124" s="46">
        <v>0</v>
      </c>
      <c r="F124" s="23">
        <v>0</v>
      </c>
    </row>
    <row r="125" spans="1:6" s="7" customFormat="1" ht="12.75" customHeight="1" x14ac:dyDescent="0.2">
      <c r="A125" s="8"/>
      <c r="B125" s="22"/>
      <c r="C125" s="20"/>
      <c r="D125" s="45"/>
      <c r="E125" s="46"/>
      <c r="F125" s="23"/>
    </row>
    <row r="126" spans="1:6" s="8" customFormat="1" ht="12.75" customHeight="1" x14ac:dyDescent="0.2">
      <c r="B126" s="27">
        <v>3600</v>
      </c>
      <c r="C126" s="28" t="s">
        <v>88</v>
      </c>
      <c r="D126" s="38">
        <f>SUM(D127:D129)</f>
        <v>47960000</v>
      </c>
      <c r="E126" s="36">
        <f t="shared" ref="E126:F126" si="15">SUM(E127:E129)</f>
        <v>12890000</v>
      </c>
      <c r="F126" s="18">
        <f t="shared" si="15"/>
        <v>167250</v>
      </c>
    </row>
    <row r="127" spans="1:6" s="8" customFormat="1" ht="12.75" customHeight="1" x14ac:dyDescent="0.2">
      <c r="B127" s="22">
        <v>36101</v>
      </c>
      <c r="C127" s="20" t="s">
        <v>131</v>
      </c>
      <c r="D127" s="45">
        <v>0</v>
      </c>
      <c r="E127" s="46">
        <v>0</v>
      </c>
      <c r="F127" s="23">
        <v>0</v>
      </c>
    </row>
    <row r="128" spans="1:6" s="8" customFormat="1" ht="12.75" customHeight="1" x14ac:dyDescent="0.2">
      <c r="A128" s="7"/>
      <c r="B128" s="22">
        <v>36201</v>
      </c>
      <c r="C128" s="20" t="s">
        <v>89</v>
      </c>
      <c r="D128" s="45">
        <v>46760000</v>
      </c>
      <c r="E128" s="46">
        <v>11690000</v>
      </c>
      <c r="F128" s="23">
        <v>0</v>
      </c>
    </row>
    <row r="129" spans="1:6" s="7" customFormat="1" ht="12.75" customHeight="1" x14ac:dyDescent="0.2">
      <c r="A129" s="8"/>
      <c r="B129" s="22">
        <v>36901</v>
      </c>
      <c r="C129" s="20" t="s">
        <v>90</v>
      </c>
      <c r="D129" s="45">
        <v>1200000</v>
      </c>
      <c r="E129" s="46">
        <v>1200000</v>
      </c>
      <c r="F129" s="23">
        <v>167250</v>
      </c>
    </row>
    <row r="130" spans="1:6" s="7" customFormat="1" ht="12.75" customHeight="1" x14ac:dyDescent="0.2">
      <c r="A130" s="9"/>
      <c r="B130" s="22"/>
      <c r="C130" s="20"/>
      <c r="D130" s="38"/>
      <c r="E130" s="36"/>
      <c r="F130" s="23"/>
    </row>
    <row r="131" spans="1:6" ht="12.75" customHeight="1" x14ac:dyDescent="0.2">
      <c r="A131" s="8"/>
      <c r="B131" s="29">
        <v>3700</v>
      </c>
      <c r="C131" s="17" t="s">
        <v>91</v>
      </c>
      <c r="D131" s="38">
        <f>SUM(D132:D135)</f>
        <v>43553745</v>
      </c>
      <c r="E131" s="36">
        <f t="shared" ref="E131:F131" si="16">SUM(E132:E135)</f>
        <v>40553745</v>
      </c>
      <c r="F131" s="18">
        <f t="shared" si="16"/>
        <v>7381277.2899999972</v>
      </c>
    </row>
    <row r="132" spans="1:6" s="7" customFormat="1" ht="12.75" customHeight="1" x14ac:dyDescent="0.2">
      <c r="A132" s="6"/>
      <c r="B132" s="26">
        <v>37104</v>
      </c>
      <c r="C132" s="20" t="s">
        <v>92</v>
      </c>
      <c r="D132" s="45">
        <v>9885713</v>
      </c>
      <c r="E132" s="46">
        <v>9885713</v>
      </c>
      <c r="F132" s="23">
        <v>995930.35999999987</v>
      </c>
    </row>
    <row r="133" spans="1:6" ht="12.75" customHeight="1" x14ac:dyDescent="0.2">
      <c r="A133" s="7"/>
      <c r="B133" s="26">
        <v>37106</v>
      </c>
      <c r="C133" s="20" t="s">
        <v>93</v>
      </c>
      <c r="D133" s="45">
        <v>1100000</v>
      </c>
      <c r="E133" s="46">
        <v>0</v>
      </c>
      <c r="F133" s="23">
        <v>6037</v>
      </c>
    </row>
    <row r="134" spans="1:6" ht="12.75" customHeight="1" x14ac:dyDescent="0.2">
      <c r="A134" s="7"/>
      <c r="B134" s="22">
        <v>37504</v>
      </c>
      <c r="C134" s="20" t="s">
        <v>94</v>
      </c>
      <c r="D134" s="45">
        <v>30668032</v>
      </c>
      <c r="E134" s="46">
        <v>30668032</v>
      </c>
      <c r="F134" s="23">
        <v>6379309.9299999978</v>
      </c>
    </row>
    <row r="135" spans="1:6" ht="12.75" customHeight="1" x14ac:dyDescent="0.2">
      <c r="A135" s="7"/>
      <c r="B135" s="22">
        <v>37602</v>
      </c>
      <c r="C135" s="20" t="s">
        <v>126</v>
      </c>
      <c r="D135" s="45">
        <v>1900000</v>
      </c>
      <c r="E135" s="46">
        <v>0</v>
      </c>
      <c r="F135" s="23">
        <v>0</v>
      </c>
    </row>
    <row r="136" spans="1:6" s="8" customFormat="1" ht="12.75" customHeight="1" x14ac:dyDescent="0.2">
      <c r="B136" s="26"/>
      <c r="C136" s="20"/>
      <c r="D136" s="45"/>
      <c r="E136" s="46"/>
      <c r="F136" s="23"/>
    </row>
    <row r="137" spans="1:6" s="7" customFormat="1" ht="12.75" customHeight="1" x14ac:dyDescent="0.2">
      <c r="A137" s="8"/>
      <c r="B137" s="21">
        <v>3800</v>
      </c>
      <c r="C137" s="17" t="s">
        <v>95</v>
      </c>
      <c r="D137" s="38">
        <f>+D138</f>
        <v>200000</v>
      </c>
      <c r="E137" s="36">
        <f t="shared" ref="E137:F137" si="17">+E138</f>
        <v>200000</v>
      </c>
      <c r="F137" s="18">
        <f t="shared" si="17"/>
        <v>0</v>
      </c>
    </row>
    <row r="138" spans="1:6" s="7" customFormat="1" ht="12.75" customHeight="1" x14ac:dyDescent="0.2">
      <c r="A138" s="8"/>
      <c r="B138" s="22">
        <v>38401</v>
      </c>
      <c r="C138" s="20" t="s">
        <v>136</v>
      </c>
      <c r="D138" s="45">
        <v>200000</v>
      </c>
      <c r="E138" s="46">
        <v>200000</v>
      </c>
      <c r="F138" s="23">
        <v>0</v>
      </c>
    </row>
    <row r="139" spans="1:6" s="7" customFormat="1" ht="12.75" customHeight="1" x14ac:dyDescent="0.2">
      <c r="A139" s="6"/>
      <c r="B139" s="26"/>
      <c r="C139" s="20"/>
      <c r="D139" s="45"/>
      <c r="E139" s="46"/>
      <c r="F139" s="23"/>
    </row>
    <row r="140" spans="1:6" s="7" customFormat="1" ht="12.75" customHeight="1" x14ac:dyDescent="0.2">
      <c r="B140" s="21">
        <v>3900</v>
      </c>
      <c r="C140" s="17" t="s">
        <v>96</v>
      </c>
      <c r="D140" s="38">
        <f>SUM(D141:D145)</f>
        <v>454143304</v>
      </c>
      <c r="E140" s="36">
        <f>SUM(E141:E145)</f>
        <v>454786721</v>
      </c>
      <c r="F140" s="18">
        <f>SUM(F141:F145)</f>
        <v>142948207.54408014</v>
      </c>
    </row>
    <row r="141" spans="1:6" s="8" customFormat="1" ht="12.75" customHeight="1" x14ac:dyDescent="0.2">
      <c r="B141" s="22">
        <v>39202</v>
      </c>
      <c r="C141" s="20" t="s">
        <v>97</v>
      </c>
      <c r="D141" s="45">
        <v>423785304</v>
      </c>
      <c r="E141" s="46">
        <v>415926133</v>
      </c>
      <c r="F141" s="23">
        <v>125031002.32408012</v>
      </c>
    </row>
    <row r="142" spans="1:6" s="8" customFormat="1" ht="12.75" customHeight="1" x14ac:dyDescent="0.2">
      <c r="B142" s="22">
        <v>39401</v>
      </c>
      <c r="C142" s="20" t="s">
        <v>129</v>
      </c>
      <c r="D142" s="45">
        <v>8000000</v>
      </c>
      <c r="E142" s="46">
        <v>8000000</v>
      </c>
      <c r="F142" s="23">
        <v>1973701.97</v>
      </c>
    </row>
    <row r="143" spans="1:6" s="8" customFormat="1" ht="12.75" customHeight="1" x14ac:dyDescent="0.2">
      <c r="B143" s="22">
        <v>39602</v>
      </c>
      <c r="C143" s="20" t="s">
        <v>137</v>
      </c>
      <c r="D143" s="45">
        <v>0</v>
      </c>
      <c r="E143" s="46">
        <v>8502588</v>
      </c>
      <c r="F143" s="23">
        <v>923199.25</v>
      </c>
    </row>
    <row r="144" spans="1:6" s="8" customFormat="1" ht="12.75" customHeight="1" x14ac:dyDescent="0.2">
      <c r="B144" s="22">
        <v>39801</v>
      </c>
      <c r="C144" s="20" t="s">
        <v>98</v>
      </c>
      <c r="D144" s="45">
        <v>21000000</v>
      </c>
      <c r="E144" s="46">
        <v>21000000</v>
      </c>
      <c r="F144" s="23">
        <v>14242304</v>
      </c>
    </row>
    <row r="145" spans="1:6" s="8" customFormat="1" ht="12.75" customHeight="1" x14ac:dyDescent="0.2">
      <c r="B145" s="30">
        <v>39904</v>
      </c>
      <c r="C145" s="31" t="s">
        <v>99</v>
      </c>
      <c r="D145" s="47">
        <v>1358000</v>
      </c>
      <c r="E145" s="48">
        <v>1358000</v>
      </c>
      <c r="F145" s="32">
        <v>778000</v>
      </c>
    </row>
    <row r="146" spans="1:6" s="8" customFormat="1" ht="12.75" customHeight="1" x14ac:dyDescent="0.2">
      <c r="B146" s="42"/>
      <c r="C146" s="43"/>
      <c r="D146" s="49"/>
      <c r="E146" s="50"/>
      <c r="F146" s="15"/>
    </row>
    <row r="147" spans="1:6" ht="12.75" customHeight="1" x14ac:dyDescent="0.2">
      <c r="B147" s="21" t="s">
        <v>100</v>
      </c>
      <c r="C147" s="33"/>
      <c r="D147" s="38">
        <f>+D149+D167</f>
        <v>0</v>
      </c>
      <c r="E147" s="36">
        <f>+E149+E167</f>
        <v>29242790</v>
      </c>
      <c r="F147" s="18">
        <f>+F149+F167</f>
        <v>453510</v>
      </c>
    </row>
    <row r="148" spans="1:6" ht="12.75" customHeight="1" x14ac:dyDescent="0.2">
      <c r="B148" s="22"/>
      <c r="C148" s="33"/>
      <c r="D148" s="45"/>
      <c r="E148" s="46"/>
      <c r="F148" s="23"/>
    </row>
    <row r="149" spans="1:6" ht="12.75" customHeight="1" x14ac:dyDescent="0.2">
      <c r="B149" s="21">
        <v>5000</v>
      </c>
      <c r="C149" s="34" t="s">
        <v>101</v>
      </c>
      <c r="D149" s="38">
        <f>+D151+D156+D160+D163</f>
        <v>0</v>
      </c>
      <c r="E149" s="36">
        <f>+E151+E156+E160+E163</f>
        <v>0</v>
      </c>
      <c r="F149" s="18">
        <f>+F151+F156+F160+F163</f>
        <v>0</v>
      </c>
    </row>
    <row r="150" spans="1:6" ht="12.75" customHeight="1" x14ac:dyDescent="0.2">
      <c r="B150" s="22"/>
      <c r="C150" s="33"/>
      <c r="D150" s="45"/>
      <c r="E150" s="46"/>
      <c r="F150" s="23"/>
    </row>
    <row r="151" spans="1:6" ht="12.75" customHeight="1" x14ac:dyDescent="0.2">
      <c r="B151" s="21">
        <v>5100</v>
      </c>
      <c r="C151" s="34" t="s">
        <v>102</v>
      </c>
      <c r="D151" s="38">
        <f>SUM(D152:D154)</f>
        <v>0</v>
      </c>
      <c r="E151" s="36">
        <f>SUM(E152:E154)</f>
        <v>0</v>
      </c>
      <c r="F151" s="18">
        <f t="shared" ref="F151" si="18">SUM(F152:F154)</f>
        <v>0</v>
      </c>
    </row>
    <row r="152" spans="1:6" s="7" customFormat="1" ht="12.75" customHeight="1" x14ac:dyDescent="0.2">
      <c r="A152" s="6"/>
      <c r="B152" s="22">
        <v>51101</v>
      </c>
      <c r="C152" s="33" t="s">
        <v>103</v>
      </c>
      <c r="D152" s="45">
        <v>0</v>
      </c>
      <c r="E152" s="46">
        <v>0</v>
      </c>
      <c r="F152" s="23">
        <v>0</v>
      </c>
    </row>
    <row r="153" spans="1:6" s="7" customFormat="1" ht="12.75" customHeight="1" x14ac:dyDescent="0.2">
      <c r="A153" s="6"/>
      <c r="B153" s="22">
        <v>51501</v>
      </c>
      <c r="C153" s="33" t="s">
        <v>117</v>
      </c>
      <c r="D153" s="45">
        <v>0</v>
      </c>
      <c r="E153" s="46">
        <v>0</v>
      </c>
      <c r="F153" s="23">
        <v>0</v>
      </c>
    </row>
    <row r="154" spans="1:6" s="7" customFormat="1" ht="12.75" customHeight="1" x14ac:dyDescent="0.2">
      <c r="A154" s="5"/>
      <c r="B154" s="22">
        <v>51901</v>
      </c>
      <c r="C154" s="33" t="s">
        <v>104</v>
      </c>
      <c r="D154" s="45">
        <v>0</v>
      </c>
      <c r="E154" s="46">
        <v>0</v>
      </c>
      <c r="F154" s="23">
        <v>0</v>
      </c>
    </row>
    <row r="155" spans="1:6" s="8" customFormat="1" ht="12.75" customHeight="1" x14ac:dyDescent="0.2">
      <c r="A155" s="6"/>
      <c r="B155" s="22"/>
      <c r="C155" s="33"/>
      <c r="D155" s="38"/>
      <c r="E155" s="36"/>
      <c r="F155" s="18"/>
    </row>
    <row r="156" spans="1:6" ht="12.75" customHeight="1" x14ac:dyDescent="0.2">
      <c r="A156" s="5"/>
      <c r="B156" s="21">
        <v>5200</v>
      </c>
      <c r="C156" s="34" t="s">
        <v>105</v>
      </c>
      <c r="D156" s="38">
        <f t="shared" ref="D156:F156" si="19">SUM(D157:D158)</f>
        <v>0</v>
      </c>
      <c r="E156" s="36">
        <f>SUM(E157:E158)</f>
        <v>0</v>
      </c>
      <c r="F156" s="18">
        <f t="shared" si="19"/>
        <v>0</v>
      </c>
    </row>
    <row r="157" spans="1:6" ht="12.75" customHeight="1" x14ac:dyDescent="0.2">
      <c r="A157" s="7"/>
      <c r="B157" s="22">
        <v>52101</v>
      </c>
      <c r="C157" s="33" t="s">
        <v>106</v>
      </c>
      <c r="D157" s="45">
        <v>0</v>
      </c>
      <c r="E157" s="46">
        <v>0</v>
      </c>
      <c r="F157" s="23">
        <v>0</v>
      </c>
    </row>
    <row r="158" spans="1:6" s="7" customFormat="1" ht="12.75" customHeight="1" x14ac:dyDescent="0.2">
      <c r="A158" s="8"/>
      <c r="B158" s="22">
        <v>52301</v>
      </c>
      <c r="C158" s="33" t="s">
        <v>107</v>
      </c>
      <c r="D158" s="45">
        <v>0</v>
      </c>
      <c r="E158" s="46">
        <v>0</v>
      </c>
      <c r="F158" s="23">
        <v>0</v>
      </c>
    </row>
    <row r="159" spans="1:6" ht="12.75" customHeight="1" x14ac:dyDescent="0.2">
      <c r="A159" s="2"/>
      <c r="B159" s="22"/>
      <c r="C159" s="33"/>
      <c r="D159" s="45"/>
      <c r="E159" s="46"/>
      <c r="F159" s="23"/>
    </row>
    <row r="160" spans="1:6" ht="12.75" customHeight="1" x14ac:dyDescent="0.2">
      <c r="B160" s="21">
        <v>5300</v>
      </c>
      <c r="C160" s="34" t="s">
        <v>118</v>
      </c>
      <c r="D160" s="38">
        <f>SUM(D161:D161)</f>
        <v>0</v>
      </c>
      <c r="E160" s="36">
        <f>SUM(E161:E161)</f>
        <v>0</v>
      </c>
      <c r="F160" s="18">
        <f>SUM(F161:F161)</f>
        <v>0</v>
      </c>
    </row>
    <row r="161" spans="1:6" ht="12.75" customHeight="1" x14ac:dyDescent="0.2">
      <c r="B161" s="22">
        <v>53101</v>
      </c>
      <c r="C161" s="33" t="s">
        <v>119</v>
      </c>
      <c r="D161" s="45">
        <v>0</v>
      </c>
      <c r="E161" s="46">
        <v>0</v>
      </c>
      <c r="F161" s="23">
        <v>0</v>
      </c>
    </row>
    <row r="162" spans="1:6" s="7" customFormat="1" ht="12.75" customHeight="1" x14ac:dyDescent="0.2">
      <c r="A162" s="6"/>
      <c r="B162" s="22"/>
      <c r="C162" s="33"/>
      <c r="D162" s="45"/>
      <c r="E162" s="46"/>
      <c r="F162" s="23"/>
    </row>
    <row r="163" spans="1:6" ht="12.75" customHeight="1" x14ac:dyDescent="0.2">
      <c r="A163" s="7"/>
      <c r="B163" s="27">
        <v>5600</v>
      </c>
      <c r="C163" s="35" t="s">
        <v>108</v>
      </c>
      <c r="D163" s="38">
        <f>SUM(D164:D165)</f>
        <v>0</v>
      </c>
      <c r="E163" s="36">
        <f>SUM(E164:E165)</f>
        <v>0</v>
      </c>
      <c r="F163" s="18">
        <f>SUM(F164:F165)</f>
        <v>0</v>
      </c>
    </row>
    <row r="164" spans="1:6" ht="12.75" customHeight="1" x14ac:dyDescent="0.2">
      <c r="A164" s="7"/>
      <c r="B164" s="22">
        <v>56701</v>
      </c>
      <c r="C164" s="33" t="s">
        <v>120</v>
      </c>
      <c r="D164" s="45">
        <v>0</v>
      </c>
      <c r="E164" s="46">
        <v>0</v>
      </c>
      <c r="F164" s="23">
        <v>0</v>
      </c>
    </row>
    <row r="165" spans="1:6" s="7" customFormat="1" ht="12.75" customHeight="1" x14ac:dyDescent="0.2">
      <c r="B165" s="22">
        <v>56902</v>
      </c>
      <c r="C165" s="33" t="s">
        <v>121</v>
      </c>
      <c r="D165" s="45">
        <v>0</v>
      </c>
      <c r="E165" s="46">
        <v>0</v>
      </c>
      <c r="F165" s="23">
        <v>0</v>
      </c>
    </row>
    <row r="166" spans="1:6" s="7" customFormat="1" ht="12.75" customHeight="1" x14ac:dyDescent="0.2">
      <c r="A166" s="6"/>
      <c r="B166" s="22"/>
      <c r="C166" s="33"/>
      <c r="D166" s="45"/>
      <c r="E166" s="46"/>
      <c r="F166" s="23"/>
    </row>
    <row r="167" spans="1:6" s="7" customFormat="1" ht="12.75" customHeight="1" x14ac:dyDescent="0.2">
      <c r="A167" s="8"/>
      <c r="B167" s="21">
        <v>6000</v>
      </c>
      <c r="C167" s="34" t="s">
        <v>109</v>
      </c>
      <c r="D167" s="38">
        <f>+D169</f>
        <v>0</v>
      </c>
      <c r="E167" s="36">
        <f>+E169</f>
        <v>29242790</v>
      </c>
      <c r="F167" s="18">
        <f t="shared" ref="F167" si="20">+F169</f>
        <v>453510</v>
      </c>
    </row>
    <row r="168" spans="1:6" ht="12.75" customHeight="1" x14ac:dyDescent="0.2">
      <c r="A168" s="8"/>
      <c r="B168" s="22"/>
      <c r="C168" s="33"/>
      <c r="D168" s="45"/>
      <c r="E168" s="46"/>
      <c r="F168" s="23"/>
    </row>
    <row r="169" spans="1:6" ht="12.75" customHeight="1" x14ac:dyDescent="0.2">
      <c r="A169" s="8"/>
      <c r="B169" s="21">
        <v>6200</v>
      </c>
      <c r="C169" s="34" t="s">
        <v>110</v>
      </c>
      <c r="D169" s="38">
        <f>+D170</f>
        <v>0</v>
      </c>
      <c r="E169" s="36">
        <f>+E170</f>
        <v>29242790</v>
      </c>
      <c r="F169" s="18">
        <f t="shared" ref="F169" si="21">+F170</f>
        <v>453510</v>
      </c>
    </row>
    <row r="170" spans="1:6" ht="12.75" customHeight="1" x14ac:dyDescent="0.2">
      <c r="B170" s="22">
        <v>62202</v>
      </c>
      <c r="C170" s="33" t="s">
        <v>111</v>
      </c>
      <c r="D170" s="45">
        <v>0</v>
      </c>
      <c r="E170" s="46">
        <v>29242790</v>
      </c>
      <c r="F170" s="23">
        <v>453510</v>
      </c>
    </row>
    <row r="171" spans="1:6" ht="12.75" customHeight="1" x14ac:dyDescent="0.2">
      <c r="B171" s="22"/>
      <c r="C171" s="33"/>
      <c r="D171" s="45"/>
      <c r="E171" s="46"/>
      <c r="F171" s="23"/>
    </row>
    <row r="172" spans="1:6" ht="12.75" customHeight="1" x14ac:dyDescent="0.2">
      <c r="B172" s="16">
        <v>7000</v>
      </c>
      <c r="C172" s="37" t="s">
        <v>123</v>
      </c>
      <c r="D172" s="38">
        <f>+D174</f>
        <v>2500000000</v>
      </c>
      <c r="E172" s="36">
        <f>+E174</f>
        <v>2500000000</v>
      </c>
      <c r="F172" s="36">
        <f>+F174</f>
        <v>577500000</v>
      </c>
    </row>
    <row r="173" spans="1:6" ht="12.75" customHeight="1" x14ac:dyDescent="0.2">
      <c r="B173" s="41"/>
      <c r="C173" s="39"/>
      <c r="D173" s="41"/>
      <c r="E173" s="39"/>
      <c r="F173" s="23"/>
    </row>
    <row r="174" spans="1:6" ht="12.75" customHeight="1" x14ac:dyDescent="0.2">
      <c r="B174" s="21">
        <v>7500</v>
      </c>
      <c r="C174" s="34" t="s">
        <v>122</v>
      </c>
      <c r="D174" s="38">
        <f>+D175</f>
        <v>2500000000</v>
      </c>
      <c r="E174" s="36">
        <f>+E175</f>
        <v>2500000000</v>
      </c>
      <c r="F174" s="36">
        <f>+F175</f>
        <v>577500000</v>
      </c>
    </row>
    <row r="175" spans="1:6" ht="12.75" customHeight="1" x14ac:dyDescent="0.2">
      <c r="B175" s="22">
        <v>75602</v>
      </c>
      <c r="C175" s="33" t="s">
        <v>124</v>
      </c>
      <c r="D175" s="45">
        <v>2500000000</v>
      </c>
      <c r="E175" s="46">
        <v>2500000000</v>
      </c>
      <c r="F175" s="23">
        <v>577500000</v>
      </c>
    </row>
    <row r="176" spans="1:6" ht="12.75" customHeight="1" x14ac:dyDescent="0.2">
      <c r="B176" s="30"/>
      <c r="C176" s="40"/>
      <c r="D176" s="47"/>
      <c r="E176" s="48"/>
      <c r="F176" s="32"/>
    </row>
    <row r="177" spans="1:5" x14ac:dyDescent="0.2">
      <c r="A177" s="7"/>
      <c r="B177" s="3"/>
      <c r="C177" s="3"/>
      <c r="D177" s="4"/>
      <c r="E177" s="4"/>
    </row>
  </sheetData>
  <sheetProtection algorithmName="SHA-512" hashValue="V8G2bJMhTcFg6FhI5lPRpYgiH/75XTR1j+78QiHYvn6mDK+zjApKU0BS7Pr3ZnsTNReJKAEns5sL1SQ0VlnCag==" saltValue="udCzi+RoWHz3RDkQl3auYg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2" manualBreakCount="2">
    <brk id="52" min="1" max="5" man="1"/>
    <brk id="145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3er Trimestre 2020</vt:lpstr>
      <vt:lpstr>Hoja1</vt:lpstr>
      <vt:lpstr>'3er Trimestre 2020'!Área_de_impresión</vt:lpstr>
      <vt:lpstr>'3er Trimestre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Usuario de Windows</cp:lastModifiedBy>
  <cp:lastPrinted>2020-10-29T17:25:53Z</cp:lastPrinted>
  <dcterms:created xsi:type="dcterms:W3CDTF">2016-10-04T21:04:57Z</dcterms:created>
  <dcterms:modified xsi:type="dcterms:W3CDTF">2020-10-29T17:25:58Z</dcterms:modified>
  <cp:contentStatus/>
</cp:coreProperties>
</file>