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REPOSITORIO DGAFOS\2 Informes Trimestrales\1 Finanzas\2019\"/>
    </mc:Choice>
  </mc:AlternateContent>
  <workbookProtection workbookAlgorithmName="SHA-512" workbookHashValue="JlFIoD4Wt2/4zRNGUb99G9RRMgeRrOHSt4yKcNOJRrqZUeL+LcfLqB6CLMNh97hhWr0ZVSGMNItjfopks0felQ==" workbookSaltValue="/ed4tFJsZPvecgXehpOSnw==" workbookSpinCount="100000" lockStructure="1"/>
  <bookViews>
    <workbookView xWindow="0" yWindow="0" windowWidth="21600" windowHeight="9600"/>
  </bookViews>
  <sheets>
    <sheet name="4to Trimestre 2019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'4to Trimestre 2019'!$B$2:$F$173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'4to Trimestre 2019'!$1:$13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F65" i="1"/>
  <c r="E65" i="1"/>
  <c r="F23" i="1" l="1"/>
  <c r="E23" i="1"/>
  <c r="D23" i="1"/>
  <c r="F125" i="1" l="1"/>
  <c r="E125" i="1"/>
  <c r="D125" i="1"/>
  <c r="F116" i="1"/>
  <c r="E116" i="1"/>
  <c r="D116" i="1"/>
  <c r="F61" i="1" l="1"/>
  <c r="E61" i="1"/>
  <c r="D61" i="1"/>
  <c r="F130" i="1" l="1"/>
  <c r="E130" i="1"/>
  <c r="D130" i="1"/>
  <c r="F160" i="1" l="1"/>
  <c r="E160" i="1"/>
  <c r="D160" i="1"/>
  <c r="F171" i="1" l="1"/>
  <c r="F169" i="1" s="1"/>
  <c r="D171" i="1"/>
  <c r="D169" i="1" s="1"/>
  <c r="E171" i="1"/>
  <c r="E169" i="1" s="1"/>
  <c r="F166" i="1" l="1"/>
  <c r="F164" i="1" s="1"/>
  <c r="E166" i="1"/>
  <c r="E164" i="1" s="1"/>
  <c r="D166" i="1"/>
  <c r="D164" i="1" s="1"/>
  <c r="F157" i="1"/>
  <c r="E157" i="1"/>
  <c r="D157" i="1"/>
  <c r="F153" i="1"/>
  <c r="E153" i="1"/>
  <c r="D153" i="1"/>
  <c r="F148" i="1"/>
  <c r="E148" i="1"/>
  <c r="D148" i="1"/>
  <c r="F138" i="1"/>
  <c r="E138" i="1"/>
  <c r="D138" i="1"/>
  <c r="F111" i="1"/>
  <c r="E111" i="1"/>
  <c r="D111" i="1"/>
  <c r="F96" i="1"/>
  <c r="E96" i="1"/>
  <c r="D96" i="1"/>
  <c r="F87" i="1"/>
  <c r="E87" i="1"/>
  <c r="D87" i="1"/>
  <c r="F77" i="1"/>
  <c r="E77" i="1"/>
  <c r="D77" i="1"/>
  <c r="F72" i="1"/>
  <c r="E72" i="1"/>
  <c r="D72" i="1"/>
  <c r="F69" i="1"/>
  <c r="E69" i="1"/>
  <c r="D69" i="1"/>
  <c r="F55" i="1"/>
  <c r="E55" i="1"/>
  <c r="D55" i="1"/>
  <c r="F50" i="1"/>
  <c r="E50" i="1"/>
  <c r="D50" i="1"/>
  <c r="F47" i="1"/>
  <c r="E47" i="1"/>
  <c r="D47" i="1"/>
  <c r="F39" i="1"/>
  <c r="E39" i="1"/>
  <c r="D39" i="1"/>
  <c r="F31" i="1"/>
  <c r="E31" i="1"/>
  <c r="D31" i="1"/>
  <c r="F27" i="1"/>
  <c r="E27" i="1"/>
  <c r="D27" i="1"/>
  <c r="F20" i="1"/>
  <c r="E20" i="1"/>
  <c r="D20" i="1"/>
  <c r="D53" i="1" l="1"/>
  <c r="E53" i="1"/>
  <c r="F53" i="1"/>
  <c r="E18" i="1"/>
  <c r="E146" i="1"/>
  <c r="E144" i="1" s="1"/>
  <c r="F75" i="1"/>
  <c r="D18" i="1"/>
  <c r="F146" i="1"/>
  <c r="F144" i="1" s="1"/>
  <c r="D75" i="1"/>
  <c r="E75" i="1"/>
  <c r="F18" i="1"/>
  <c r="D146" i="1"/>
  <c r="D144" i="1" s="1"/>
  <c r="F16" i="1" l="1"/>
  <c r="F14" i="1" s="1"/>
  <c r="D16" i="1"/>
  <c r="D14" i="1" s="1"/>
  <c r="E16" i="1"/>
  <c r="E14" i="1" s="1"/>
</calcChain>
</file>

<file path=xl/sharedStrings.xml><?xml version="1.0" encoding="utf-8"?>
<sst xmlns="http://schemas.openxmlformats.org/spreadsheetml/2006/main" count="137" uniqueCount="137">
  <si>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</si>
  <si>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</si>
  <si>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</si>
  <si>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</si>
  <si>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</si>
  <si>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</si>
  <si>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</si>
  <si>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</si>
  <si>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</si>
  <si>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</si>
  <si>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</si>
  <si>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</si>
  <si>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</si>
  <si>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</si>
  <si>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</si>
  <si>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</si>
  <si>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</si>
  <si>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</si>
  <si>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</si>
  <si>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</si>
  <si>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</si>
  <si>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</si>
  <si>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</si>
  <si>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</si>
  <si>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</si>
  <si>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</si>
  <si>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</si>
  <si>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</si>
  <si>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</si>
  <si>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</si>
  <si>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</si>
  <si>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</si>
  <si>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</si>
  <si>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</si>
  <si>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</si>
  <si>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</si>
  <si>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</si>
  <si>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</si>
  <si>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</si>
  <si>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</si>
  <si>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</si>
  <si>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</si>
  <si>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</si>
  <si>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</si>
  <si>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</si>
  <si>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</si>
  <si>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</si>
  <si>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</si>
  <si>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</si>
  <si>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</si>
  <si>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</si>
  <si>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</si>
  <si>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</si>
  <si>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</si>
  <si>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</si>
  <si>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</si>
  <si>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</si>
  <si>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</si>
  <si>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</si>
  <si>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</si>
  <si>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</si>
  <si>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</si>
  <si>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</si>
  <si>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</si>
  <si>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</si>
  <si>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</si>
  <si>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</si>
  <si>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</si>
  <si>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</si>
  <si>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</si>
  <si>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</si>
  <si>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</si>
  <si>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</si>
  <si>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</si>
  <si>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</si>
  <si>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</si>
  <si>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</si>
  <si>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</si>
  <si>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</si>
  <si>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</si>
  <si>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</si>
  <si>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</si>
  <si>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</si>
  <si>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</si>
  <si>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</si>
  <si>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</si>
  <si>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</si>
  <si>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</si>
  <si>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</si>
  <si>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</si>
  <si>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</si>
  <si>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</si>
  <si>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</si>
  <si>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</si>
  <si>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</si>
  <si>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</si>
  <si>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</si>
  <si>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</si>
  <si>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</si>
  <si>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</si>
  <si>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</si>
  <si>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</si>
  <si>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</si>
  <si>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</si>
  <si>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</si>
  <si>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</si>
  <si>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</si>
  <si>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</si>
  <si>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</si>
  <si>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</si>
  <si>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</si>
  <si>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</si>
  <si>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</si>
  <si>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</si>
  <si>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EJERCICIO PRESUPUESTAL</t>
  </si>
  <si>
    <t>Servicios integrales</t>
  </si>
  <si>
    <t>SUBDIRECCIÓN CORPORATIVA DE FINANZAS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</si>
  <si>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</si>
  <si>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</si>
  <si>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</si>
  <si>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</si>
  <si>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</si>
  <si>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INVERSIONES EN FIDEICOMISOS, MANDATOS Y OTROS ANÁLOGOS</t>
  </si>
  <si>
    <t>INVERSIONES FINANCIERAS Y OTRAS PROVISIONES</t>
  </si>
  <si>
    <t>Inversiones en Mandatos y otros Análogos</t>
  </si>
  <si>
    <t>Servicios relacionados con traducciones</t>
  </si>
  <si>
    <t>Viáticos en el extranjero para servidores públicos en el desempeño de comisiones y funciones oficiales</t>
  </si>
  <si>
    <t>GASTO DE ADMINISTRACIÓN Y OTROS EGRESOS</t>
  </si>
  <si>
    <t>Utensilios para el servicio de alimentación</t>
  </si>
  <si>
    <t>Erogaciones por resoluciones por autoridad competente</t>
  </si>
  <si>
    <t>Servicios de jardinería y fumigación</t>
  </si>
  <si>
    <t>Difusión de mensajes sobre programas y actividades gubernamentales</t>
  </si>
  <si>
    <t>Sueldos base al personal eventual</t>
  </si>
  <si>
    <t>Servicios relacionados con certificación de procesos</t>
  </si>
  <si>
    <t>Estudios e Investigaciones</t>
  </si>
  <si>
    <t>Estado del Ejercicio Presupuestal al 31 de Diciembre de 2019</t>
  </si>
  <si>
    <t>Materiales, accesorios y suministros médicos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</si>
</sst>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166" fontId="4" fillId="0" borderId="6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5" xfId="1" applyNumberFormat="1" applyFont="1" applyFill="1" applyBorder="1" applyAlignment="1"/>
    <xf numFmtId="164" fontId="1" fillId="0" borderId="6" xfId="1" applyNumberFormat="1" applyFill="1" applyBorder="1" applyProtection="1"/>
    <xf numFmtId="1" fontId="9" fillId="0" borderId="10" xfId="1" applyNumberFormat="1" applyFont="1" applyFill="1" applyBorder="1" applyAlignment="1"/>
    <xf numFmtId="164" fontId="1" fillId="0" borderId="5" xfId="1" applyNumberFormat="1" applyFill="1" applyBorder="1" applyProtection="1"/>
    <xf numFmtId="1" fontId="9" fillId="0" borderId="1" xfId="1" applyNumberFormat="1" applyFont="1" applyFill="1" applyBorder="1" applyAlignment="1"/>
    <xf numFmtId="0" fontId="9" fillId="0" borderId="2" xfId="1" applyFont="1" applyFill="1" applyBorder="1" applyAlignment="1"/>
    <xf numFmtId="164" fontId="9" fillId="0" borderId="1" xfId="1" applyNumberFormat="1" applyFont="1" applyFill="1" applyBorder="1" applyProtection="1"/>
    <xf numFmtId="166" fontId="9" fillId="0" borderId="5" xfId="1" applyNumberFormat="1" applyFont="1" applyFill="1" applyBorder="1" applyAlignment="1"/>
    <xf numFmtId="166" fontId="9" fillId="0" borderId="6" xfId="1" applyNumberFormat="1" applyFont="1" applyFill="1" applyBorder="1" applyAlignment="1"/>
    <xf numFmtId="166" fontId="9" fillId="0" borderId="9" xfId="1" applyNumberFormat="1" applyFont="1" applyFill="1" applyBorder="1" applyAlignment="1"/>
    <xf numFmtId="166" fontId="9" fillId="0" borderId="10" xfId="1" applyNumberFormat="1" applyFont="1" applyFill="1" applyBorder="1" applyAlignment="1"/>
    <xf numFmtId="166" fontId="9" fillId="0" borderId="1" xfId="1" applyNumberFormat="1" applyFont="1" applyFill="1" applyBorder="1" applyAlignment="1"/>
    <xf numFmtId="166" fontId="9" fillId="0" borderId="2" xfId="1" applyNumberFormat="1" applyFont="1" applyFill="1" applyBorder="1" applyAlignment="1"/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4"/>
  <sheetViews>
    <sheetView tabSelected="1" zoomScaleNormal="100" workbookViewId="0">
      <selection activeCell="F14" sqref="F14"/>
    </sheetView>
  </sheetViews>
  <sheetFormatPr baseColWidth="10" defaultRowHeight="12.75" x14ac:dyDescent="0.2"/>
  <cols>
    <col min="1" max="1" width="5.7109375" style="6" customWidth="1"/>
    <col min="2" max="2" width="8.42578125" style="2" customWidth="1"/>
    <col min="3" max="3" width="59.7109375" style="2" customWidth="1"/>
    <col min="4" max="4" width="12.7109375" style="2" bestFit="1" customWidth="1"/>
    <col min="5" max="5" width="13.5703125" style="2" customWidth="1"/>
    <col min="6" max="6" width="16.140625" style="12" customWidth="1"/>
    <col min="7" max="16384" width="11.42578125" style="6"/>
  </cols>
  <sheetData>
    <row r="2" spans="1:6" ht="15.75" x14ac:dyDescent="0.25">
      <c r="B2" s="57" t="s">
        <v>0</v>
      </c>
      <c r="C2" s="57"/>
      <c r="D2" s="57"/>
      <c r="E2" s="57"/>
      <c r="F2" s="57"/>
    </row>
    <row r="3" spans="1:6" ht="15.75" x14ac:dyDescent="0.25">
      <c r="B3" s="57" t="s">
        <v>112</v>
      </c>
      <c r="C3" s="57"/>
      <c r="D3" s="57"/>
      <c r="E3" s="57"/>
      <c r="F3" s="57"/>
    </row>
    <row r="4" spans="1:6" ht="15.75" x14ac:dyDescent="0.25">
      <c r="B4" s="57" t="s">
        <v>1</v>
      </c>
      <c r="C4" s="57"/>
      <c r="D4" s="57"/>
      <c r="E4" s="57"/>
      <c r="F4" s="57"/>
    </row>
    <row r="5" spans="1:6" ht="15.75" x14ac:dyDescent="0.25">
      <c r="B5" s="57" t="s">
        <v>116</v>
      </c>
      <c r="C5" s="57"/>
      <c r="D5" s="57"/>
      <c r="E5" s="57"/>
      <c r="F5" s="57"/>
    </row>
    <row r="6" spans="1:6" ht="15.75" x14ac:dyDescent="0.25">
      <c r="B6" s="57" t="s">
        <v>2</v>
      </c>
      <c r="C6" s="57"/>
      <c r="D6" s="57"/>
      <c r="E6" s="57"/>
      <c r="F6" s="57"/>
    </row>
    <row r="7" spans="1:6" x14ac:dyDescent="0.2">
      <c r="B7" s="58" t="s">
        <v>135</v>
      </c>
      <c r="C7" s="58"/>
      <c r="D7" s="58"/>
      <c r="E7" s="58"/>
      <c r="F7" s="58"/>
    </row>
    <row r="8" spans="1:6" x14ac:dyDescent="0.2">
      <c r="B8" s="58" t="s">
        <v>3</v>
      </c>
      <c r="C8" s="58"/>
      <c r="D8" s="58"/>
      <c r="E8" s="58"/>
      <c r="F8" s="58"/>
    </row>
    <row r="9" spans="1:6" x14ac:dyDescent="0.2">
      <c r="B9" s="10"/>
      <c r="C9" s="10"/>
      <c r="D9" s="10"/>
      <c r="E9" s="10"/>
      <c r="F9" s="10"/>
    </row>
    <row r="11" spans="1:6" ht="15.75" customHeight="1" x14ac:dyDescent="0.2">
      <c r="B11" s="51" t="s">
        <v>113</v>
      </c>
      <c r="C11" s="51" t="s">
        <v>4</v>
      </c>
      <c r="D11" s="55" t="s">
        <v>5</v>
      </c>
      <c r="E11" s="56"/>
      <c r="F11" s="53" t="s">
        <v>114</v>
      </c>
    </row>
    <row r="12" spans="1:6" ht="15.75" customHeight="1" x14ac:dyDescent="0.2">
      <c r="A12" s="11"/>
      <c r="B12" s="52"/>
      <c r="C12" s="52"/>
      <c r="D12" s="1" t="s">
        <v>6</v>
      </c>
      <c r="E12" s="1" t="s">
        <v>7</v>
      </c>
      <c r="F12" s="54"/>
    </row>
    <row r="13" spans="1:6" ht="12.75" customHeight="1" x14ac:dyDescent="0.2">
      <c r="B13" s="13"/>
      <c r="C13" s="14"/>
      <c r="D13" s="44"/>
      <c r="E13" s="14"/>
      <c r="F13" s="15"/>
    </row>
    <row r="14" spans="1:6" s="5" customFormat="1" ht="12.75" customHeight="1" x14ac:dyDescent="0.2">
      <c r="B14" s="16" t="s">
        <v>127</v>
      </c>
      <c r="C14" s="17"/>
      <c r="D14" s="38">
        <f>SUM(D16,D144,D169)</f>
        <v>2777427222</v>
      </c>
      <c r="E14" s="36">
        <f>SUM(E16,E144,E169)</f>
        <v>2777427222</v>
      </c>
      <c r="F14" s="18">
        <f>SUM(F16,F144,F169)</f>
        <v>2579740165</v>
      </c>
    </row>
    <row r="15" spans="1:6" ht="12.75" customHeight="1" x14ac:dyDescent="0.2">
      <c r="B15" s="19"/>
      <c r="C15" s="20"/>
      <c r="D15" s="45"/>
      <c r="E15" s="46"/>
      <c r="F15" s="18"/>
    </row>
    <row r="16" spans="1:6" s="5" customFormat="1" ht="12.75" customHeight="1" x14ac:dyDescent="0.2">
      <c r="B16" s="16" t="s">
        <v>8</v>
      </c>
      <c r="C16" s="17"/>
      <c r="D16" s="38">
        <f>+D18+D53+D75</f>
        <v>2338721347</v>
      </c>
      <c r="E16" s="36">
        <f>+E18+E53+E75</f>
        <v>2328851558</v>
      </c>
      <c r="F16" s="18">
        <f>+F18+F53+F75</f>
        <v>2140683419</v>
      </c>
    </row>
    <row r="17" spans="2:6" s="5" customFormat="1" ht="12.75" customHeight="1" x14ac:dyDescent="0.2">
      <c r="B17" s="19"/>
      <c r="C17" s="20"/>
      <c r="D17" s="45"/>
      <c r="E17" s="46"/>
      <c r="F17" s="18"/>
    </row>
    <row r="18" spans="2:6" s="5" customFormat="1" ht="12.75" customHeight="1" x14ac:dyDescent="0.2">
      <c r="B18" s="21">
        <v>1000</v>
      </c>
      <c r="C18" s="17" t="s">
        <v>9</v>
      </c>
      <c r="D18" s="38">
        <f>SUM(D20,D23,D27,D31,D39,D47,D50)</f>
        <v>787054954</v>
      </c>
      <c r="E18" s="36">
        <f>SUM(E20,E23,E27,E31,E39,E47,E50)</f>
        <v>866043329</v>
      </c>
      <c r="F18" s="18">
        <f>SUM(F20,F23,F27,F31,F39,F47,F50)</f>
        <v>856667950</v>
      </c>
    </row>
    <row r="19" spans="2:6" ht="12.75" customHeight="1" x14ac:dyDescent="0.2">
      <c r="B19" s="22"/>
      <c r="C19" s="20"/>
      <c r="D19" s="45"/>
      <c r="E19" s="46"/>
      <c r="F19" s="23"/>
    </row>
    <row r="20" spans="2:6" s="5" customFormat="1" ht="12.75" customHeight="1" x14ac:dyDescent="0.2">
      <c r="B20" s="21">
        <v>1100</v>
      </c>
      <c r="C20" s="17" t="s">
        <v>10</v>
      </c>
      <c r="D20" s="38">
        <f>+D21</f>
        <v>195822938</v>
      </c>
      <c r="E20" s="36">
        <f>+E21</f>
        <v>225990649</v>
      </c>
      <c r="F20" s="18">
        <f t="shared" ref="F20" si="0">+F21</f>
        <v>223389062</v>
      </c>
    </row>
    <row r="21" spans="2:6" s="7" customFormat="1" ht="12.75" customHeight="1" x14ac:dyDescent="0.2">
      <c r="B21" s="22">
        <v>11301</v>
      </c>
      <c r="C21" s="20" t="s">
        <v>11</v>
      </c>
      <c r="D21" s="45">
        <v>195822938</v>
      </c>
      <c r="E21" s="46">
        <v>225990649</v>
      </c>
      <c r="F21" s="23">
        <v>223389062</v>
      </c>
    </row>
    <row r="22" spans="2:6" ht="12.75" customHeight="1" x14ac:dyDescent="0.2">
      <c r="B22" s="22"/>
      <c r="C22" s="20"/>
      <c r="D22" s="45"/>
      <c r="E22" s="46"/>
      <c r="F22" s="23"/>
    </row>
    <row r="23" spans="2:6" s="5" customFormat="1" ht="12.75" customHeight="1" x14ac:dyDescent="0.2">
      <c r="B23" s="21">
        <v>1200</v>
      </c>
      <c r="C23" s="17" t="s">
        <v>12</v>
      </c>
      <c r="D23" s="38">
        <f>SUM(D24:D25)</f>
        <v>42760947</v>
      </c>
      <c r="E23" s="36">
        <f t="shared" ref="E23:F23" si="1">SUM(E24:E25)</f>
        <v>1500000</v>
      </c>
      <c r="F23" s="18">
        <f t="shared" si="1"/>
        <v>1061750</v>
      </c>
    </row>
    <row r="24" spans="2:6" s="5" customFormat="1" ht="12.75" customHeight="1" x14ac:dyDescent="0.2">
      <c r="B24" s="22">
        <v>12201</v>
      </c>
      <c r="C24" s="20" t="s">
        <v>132</v>
      </c>
      <c r="D24" s="45">
        <v>42760947</v>
      </c>
      <c r="E24" s="46">
        <v>0</v>
      </c>
      <c r="F24" s="23">
        <v>0</v>
      </c>
    </row>
    <row r="25" spans="2:6" ht="12.75" customHeight="1" x14ac:dyDescent="0.2">
      <c r="B25" s="22">
        <v>12301</v>
      </c>
      <c r="C25" s="20" t="s">
        <v>13</v>
      </c>
      <c r="D25" s="45">
        <v>0</v>
      </c>
      <c r="E25" s="46">
        <v>1500000</v>
      </c>
      <c r="F25" s="23">
        <v>1061750</v>
      </c>
    </row>
    <row r="26" spans="2:6" s="8" customFormat="1" ht="12.75" customHeight="1" x14ac:dyDescent="0.2">
      <c r="B26" s="22"/>
      <c r="C26" s="20"/>
      <c r="D26" s="45"/>
      <c r="E26" s="46"/>
      <c r="F26" s="23"/>
    </row>
    <row r="27" spans="2:6" s="9" customFormat="1" ht="12.75" customHeight="1" x14ac:dyDescent="0.2">
      <c r="B27" s="21">
        <v>1300</v>
      </c>
      <c r="C27" s="17" t="s">
        <v>14</v>
      </c>
      <c r="D27" s="38">
        <f>SUM(D28:D29)</f>
        <v>67062287</v>
      </c>
      <c r="E27" s="36">
        <f>SUM(E28:E29)</f>
        <v>68330837</v>
      </c>
      <c r="F27" s="18">
        <f t="shared" ref="F27" si="2">SUM(F28:F29)</f>
        <v>66092980</v>
      </c>
    </row>
    <row r="28" spans="2:6" s="5" customFormat="1" ht="12.75" customHeight="1" x14ac:dyDescent="0.2">
      <c r="B28" s="22">
        <v>13201</v>
      </c>
      <c r="C28" s="20" t="s">
        <v>15</v>
      </c>
      <c r="D28" s="45">
        <v>6586046</v>
      </c>
      <c r="E28" s="46">
        <v>16054596</v>
      </c>
      <c r="F28" s="23">
        <v>14884180</v>
      </c>
    </row>
    <row r="29" spans="2:6" s="7" customFormat="1" ht="12.75" customHeight="1" x14ac:dyDescent="0.2">
      <c r="B29" s="22">
        <v>13202</v>
      </c>
      <c r="C29" s="20" t="s">
        <v>16</v>
      </c>
      <c r="D29" s="45">
        <v>60476241</v>
      </c>
      <c r="E29" s="46">
        <v>52276241</v>
      </c>
      <c r="F29" s="23">
        <v>51208800</v>
      </c>
    </row>
    <row r="30" spans="2:6" s="7" customFormat="1" ht="12.75" customHeight="1" x14ac:dyDescent="0.2">
      <c r="B30" s="22"/>
      <c r="C30" s="20"/>
      <c r="D30" s="45"/>
      <c r="E30" s="46"/>
      <c r="F30" s="23"/>
    </row>
    <row r="31" spans="2:6" ht="12.75" customHeight="1" x14ac:dyDescent="0.2">
      <c r="B31" s="21">
        <v>1400</v>
      </c>
      <c r="C31" s="17" t="s">
        <v>17</v>
      </c>
      <c r="D31" s="38">
        <f>SUM(D32:D37)</f>
        <v>128000198</v>
      </c>
      <c r="E31" s="36">
        <f>SUM(E32:E37)</f>
        <v>96732658</v>
      </c>
      <c r="F31" s="18">
        <f t="shared" ref="F31" si="3">SUM(F32:F37)</f>
        <v>95777744</v>
      </c>
    </row>
    <row r="32" spans="2:6" s="5" customFormat="1" ht="12.75" customHeight="1" x14ac:dyDescent="0.2">
      <c r="B32" s="22">
        <v>14103</v>
      </c>
      <c r="C32" s="20" t="s">
        <v>18</v>
      </c>
      <c r="D32" s="45">
        <v>56332219</v>
      </c>
      <c r="E32" s="46">
        <v>50532219</v>
      </c>
      <c r="F32" s="23">
        <v>50226718</v>
      </c>
    </row>
    <row r="33" spans="1:6" ht="12.75" customHeight="1" x14ac:dyDescent="0.2">
      <c r="B33" s="22">
        <v>14202</v>
      </c>
      <c r="C33" s="20" t="s">
        <v>19</v>
      </c>
      <c r="D33" s="45">
        <v>25798578</v>
      </c>
      <c r="E33" s="46">
        <v>24498578</v>
      </c>
      <c r="F33" s="23">
        <v>24116538</v>
      </c>
    </row>
    <row r="34" spans="1:6" s="8" customFormat="1" ht="12.75" customHeight="1" x14ac:dyDescent="0.2">
      <c r="B34" s="22">
        <v>14301</v>
      </c>
      <c r="C34" s="20" t="s">
        <v>20</v>
      </c>
      <c r="D34" s="45">
        <v>10319433</v>
      </c>
      <c r="E34" s="46">
        <v>9819433</v>
      </c>
      <c r="F34" s="23">
        <v>9646632</v>
      </c>
    </row>
    <row r="35" spans="1:6" s="7" customFormat="1" ht="12.75" customHeight="1" x14ac:dyDescent="0.2">
      <c r="B35" s="22">
        <v>14401</v>
      </c>
      <c r="C35" s="20" t="s">
        <v>21</v>
      </c>
      <c r="D35" s="45">
        <v>8287354</v>
      </c>
      <c r="E35" s="46">
        <v>6577354</v>
      </c>
      <c r="F35" s="23">
        <v>6483007</v>
      </c>
    </row>
    <row r="36" spans="1:6" s="8" customFormat="1" ht="12.75" customHeight="1" x14ac:dyDescent="0.2">
      <c r="B36" s="22">
        <v>14403</v>
      </c>
      <c r="C36" s="20" t="s">
        <v>22</v>
      </c>
      <c r="D36" s="45">
        <v>22199574</v>
      </c>
      <c r="E36" s="46">
        <v>3509574</v>
      </c>
      <c r="F36" s="23">
        <v>3509349</v>
      </c>
    </row>
    <row r="37" spans="1:6" s="8" customFormat="1" ht="12.75" customHeight="1" x14ac:dyDescent="0.2">
      <c r="B37" s="22">
        <v>14406</v>
      </c>
      <c r="C37" s="20" t="s">
        <v>23</v>
      </c>
      <c r="D37" s="45">
        <v>5063040</v>
      </c>
      <c r="E37" s="46">
        <v>1795500</v>
      </c>
      <c r="F37" s="23">
        <v>1795500</v>
      </c>
    </row>
    <row r="38" spans="1:6" ht="12.75" customHeight="1" x14ac:dyDescent="0.2">
      <c r="B38" s="22"/>
      <c r="C38" s="20"/>
      <c r="D38" s="45"/>
      <c r="E38" s="46"/>
      <c r="F38" s="23"/>
    </row>
    <row r="39" spans="1:6" ht="12.75" customHeight="1" x14ac:dyDescent="0.2">
      <c r="A39" s="5"/>
      <c r="B39" s="21">
        <v>1500</v>
      </c>
      <c r="C39" s="17" t="s">
        <v>24</v>
      </c>
      <c r="D39" s="38">
        <f>SUM(D40:D45)</f>
        <v>290830021</v>
      </c>
      <c r="E39" s="36">
        <f>SUM(E40:E45)</f>
        <v>434140195</v>
      </c>
      <c r="F39" s="18">
        <f t="shared" ref="F39" si="4">SUM(F40:F45)</f>
        <v>430997424</v>
      </c>
    </row>
    <row r="40" spans="1:6" s="5" customFormat="1" ht="12.75" customHeight="1" x14ac:dyDescent="0.2">
      <c r="B40" s="22">
        <v>15101</v>
      </c>
      <c r="C40" s="20" t="s">
        <v>25</v>
      </c>
      <c r="D40" s="45">
        <v>45969205</v>
      </c>
      <c r="E40" s="46">
        <v>50447768</v>
      </c>
      <c r="F40" s="23">
        <v>49684818</v>
      </c>
    </row>
    <row r="41" spans="1:6" s="7" customFormat="1" ht="12.75" customHeight="1" x14ac:dyDescent="0.2">
      <c r="B41" s="22">
        <v>15202</v>
      </c>
      <c r="C41" s="20" t="s">
        <v>26</v>
      </c>
      <c r="D41" s="45">
        <v>8741704</v>
      </c>
      <c r="E41" s="46">
        <v>116945479</v>
      </c>
      <c r="F41" s="23">
        <v>116631854</v>
      </c>
    </row>
    <row r="42" spans="1:6" s="7" customFormat="1" ht="12.75" customHeight="1" x14ac:dyDescent="0.2">
      <c r="B42" s="22">
        <v>15401</v>
      </c>
      <c r="C42" s="20" t="s">
        <v>27</v>
      </c>
      <c r="D42" s="45">
        <v>29936091</v>
      </c>
      <c r="E42" s="46">
        <v>16436091</v>
      </c>
      <c r="F42" s="23">
        <v>15959035</v>
      </c>
    </row>
    <row r="43" spans="1:6" s="7" customFormat="1" ht="12.75" customHeight="1" x14ac:dyDescent="0.2">
      <c r="B43" s="22">
        <v>15402</v>
      </c>
      <c r="C43" s="20" t="s">
        <v>28</v>
      </c>
      <c r="D43" s="45">
        <v>197850626</v>
      </c>
      <c r="E43" s="46">
        <v>239903727</v>
      </c>
      <c r="F43" s="23">
        <v>238841745</v>
      </c>
    </row>
    <row r="44" spans="1:6" s="8" customFormat="1" ht="12.75" customHeight="1" x14ac:dyDescent="0.2">
      <c r="B44" s="22">
        <v>15501</v>
      </c>
      <c r="C44" s="20" t="s">
        <v>29</v>
      </c>
      <c r="D44" s="45">
        <v>6192555</v>
      </c>
      <c r="E44" s="46">
        <v>392555</v>
      </c>
      <c r="F44" s="23">
        <v>147733</v>
      </c>
    </row>
    <row r="45" spans="1:6" s="7" customFormat="1" ht="12.75" customHeight="1" x14ac:dyDescent="0.2">
      <c r="B45" s="22">
        <v>15901</v>
      </c>
      <c r="C45" s="20" t="s">
        <v>30</v>
      </c>
      <c r="D45" s="45">
        <v>2139840</v>
      </c>
      <c r="E45" s="46">
        <v>10014575</v>
      </c>
      <c r="F45" s="23">
        <v>9732239</v>
      </c>
    </row>
    <row r="46" spans="1:6" s="7" customFormat="1" ht="12.75" customHeight="1" x14ac:dyDescent="0.2">
      <c r="B46" s="22"/>
      <c r="C46" s="20"/>
      <c r="D46" s="38"/>
      <c r="E46" s="36"/>
      <c r="F46" s="18"/>
    </row>
    <row r="47" spans="1:6" s="5" customFormat="1" ht="12.75" customHeight="1" x14ac:dyDescent="0.2">
      <c r="B47" s="21">
        <v>1600</v>
      </c>
      <c r="C47" s="17" t="s">
        <v>31</v>
      </c>
      <c r="D47" s="38">
        <f>SUM(D48:D48)</f>
        <v>20578563</v>
      </c>
      <c r="E47" s="36">
        <f>SUM(E48:E48)</f>
        <v>0</v>
      </c>
      <c r="F47" s="18">
        <f>SUM(F48:F48)</f>
        <v>0</v>
      </c>
    </row>
    <row r="48" spans="1:6" s="7" customFormat="1" ht="12.75" customHeight="1" x14ac:dyDescent="0.2">
      <c r="B48" s="22">
        <v>16101</v>
      </c>
      <c r="C48" s="20" t="s">
        <v>32</v>
      </c>
      <c r="D48" s="45">
        <v>20578563</v>
      </c>
      <c r="E48" s="46">
        <v>0</v>
      </c>
      <c r="F48" s="23">
        <v>0</v>
      </c>
    </row>
    <row r="49" spans="1:6" s="7" customFormat="1" ht="12.75" customHeight="1" x14ac:dyDescent="0.2">
      <c r="B49" s="22"/>
      <c r="C49" s="20"/>
      <c r="D49" s="45"/>
      <c r="E49" s="46"/>
      <c r="F49" s="23"/>
    </row>
    <row r="50" spans="1:6" s="5" customFormat="1" ht="12.75" customHeight="1" x14ac:dyDescent="0.2">
      <c r="B50" s="21">
        <v>1700</v>
      </c>
      <c r="C50" s="17" t="s">
        <v>33</v>
      </c>
      <c r="D50" s="38">
        <f>+D51</f>
        <v>42000000</v>
      </c>
      <c r="E50" s="36">
        <f t="shared" ref="E50:F50" si="5">+E51</f>
        <v>39348990</v>
      </c>
      <c r="F50" s="18">
        <f t="shared" si="5"/>
        <v>39348990</v>
      </c>
    </row>
    <row r="51" spans="1:6" s="7" customFormat="1" ht="12.75" customHeight="1" x14ac:dyDescent="0.2">
      <c r="B51" s="22">
        <v>17101</v>
      </c>
      <c r="C51" s="20" t="s">
        <v>34</v>
      </c>
      <c r="D51" s="45">
        <v>42000000</v>
      </c>
      <c r="E51" s="46">
        <v>39348990</v>
      </c>
      <c r="F51" s="23">
        <v>39348990</v>
      </c>
    </row>
    <row r="52" spans="1:6" s="7" customFormat="1" ht="12.75" customHeight="1" x14ac:dyDescent="0.2">
      <c r="B52" s="30"/>
      <c r="C52" s="31"/>
      <c r="D52" s="47"/>
      <c r="E52" s="48"/>
      <c r="F52" s="32"/>
    </row>
    <row r="53" spans="1:6" ht="12.75" customHeight="1" x14ac:dyDescent="0.2">
      <c r="A53" s="5"/>
      <c r="B53" s="21">
        <v>2000</v>
      </c>
      <c r="C53" s="17" t="s">
        <v>35</v>
      </c>
      <c r="D53" s="38">
        <f>+D55+D61+D65+D69+D72</f>
        <v>10936288</v>
      </c>
      <c r="E53" s="36">
        <f>+E55+E61+E65+E69+E72</f>
        <v>10709357</v>
      </c>
      <c r="F53" s="36">
        <f>+F55+F61+F65+F69+F72</f>
        <v>6068213</v>
      </c>
    </row>
    <row r="54" spans="1:6" s="7" customFormat="1" ht="12.75" customHeight="1" x14ac:dyDescent="0.2">
      <c r="A54" s="6"/>
      <c r="B54" s="22"/>
      <c r="C54" s="20"/>
      <c r="D54" s="45"/>
      <c r="E54" s="46"/>
      <c r="F54" s="23"/>
    </row>
    <row r="55" spans="1:6" s="7" customFormat="1" ht="12.75" customHeight="1" x14ac:dyDescent="0.2">
      <c r="A55" s="5"/>
      <c r="B55" s="21">
        <v>2100</v>
      </c>
      <c r="C55" s="17" t="s">
        <v>36</v>
      </c>
      <c r="D55" s="38">
        <f>SUM(D56:D59)</f>
        <v>4767033</v>
      </c>
      <c r="E55" s="36">
        <f>SUM(E56:E59)</f>
        <v>4642246</v>
      </c>
      <c r="F55" s="18">
        <f t="shared" ref="F55" si="6">SUM(F56:F59)</f>
        <v>2022761</v>
      </c>
    </row>
    <row r="56" spans="1:6" s="8" customFormat="1" ht="12.75" customHeight="1" x14ac:dyDescent="0.2">
      <c r="A56" s="7"/>
      <c r="B56" s="22">
        <v>21101</v>
      </c>
      <c r="C56" s="20" t="s">
        <v>37</v>
      </c>
      <c r="D56" s="45">
        <v>4317060</v>
      </c>
      <c r="E56" s="46">
        <v>3957381</v>
      </c>
      <c r="F56" s="23">
        <v>1676001</v>
      </c>
    </row>
    <row r="57" spans="1:6" ht="12.75" customHeight="1" x14ac:dyDescent="0.2">
      <c r="B57" s="22">
        <v>21401</v>
      </c>
      <c r="C57" s="20" t="s">
        <v>38</v>
      </c>
      <c r="D57" s="45">
        <v>360500</v>
      </c>
      <c r="E57" s="46">
        <v>546893</v>
      </c>
      <c r="F57" s="23">
        <v>239738</v>
      </c>
    </row>
    <row r="58" spans="1:6" ht="12.75" customHeight="1" x14ac:dyDescent="0.2">
      <c r="B58" s="22">
        <v>21501</v>
      </c>
      <c r="C58" s="20" t="s">
        <v>39</v>
      </c>
      <c r="D58" s="45">
        <v>89473</v>
      </c>
      <c r="E58" s="46">
        <v>137083</v>
      </c>
      <c r="F58" s="23">
        <v>106133</v>
      </c>
    </row>
    <row r="59" spans="1:6" s="7" customFormat="1" ht="12.75" customHeight="1" x14ac:dyDescent="0.2">
      <c r="B59" s="22">
        <v>21601</v>
      </c>
      <c r="C59" s="20" t="s">
        <v>40</v>
      </c>
      <c r="D59" s="45">
        <v>0</v>
      </c>
      <c r="E59" s="46">
        <v>889</v>
      </c>
      <c r="F59" s="23">
        <v>889</v>
      </c>
    </row>
    <row r="60" spans="1:6" s="7" customFormat="1" ht="12.75" customHeight="1" x14ac:dyDescent="0.2">
      <c r="A60" s="6"/>
      <c r="B60" s="22"/>
      <c r="C60" s="20"/>
      <c r="D60" s="45"/>
      <c r="E60" s="46"/>
      <c r="F60" s="23"/>
    </row>
    <row r="61" spans="1:6" ht="12.75" customHeight="1" x14ac:dyDescent="0.2">
      <c r="A61" s="5"/>
      <c r="B61" s="21">
        <v>2200</v>
      </c>
      <c r="C61" s="17" t="s">
        <v>41</v>
      </c>
      <c r="D61" s="38">
        <f>SUM(D62:D63)</f>
        <v>853000</v>
      </c>
      <c r="E61" s="36">
        <f t="shared" ref="E61:F61" si="7">SUM(E62:E63)</f>
        <v>2085841</v>
      </c>
      <c r="F61" s="18">
        <f t="shared" si="7"/>
        <v>1903582</v>
      </c>
    </row>
    <row r="62" spans="1:6" s="8" customFormat="1" ht="12.75" customHeight="1" x14ac:dyDescent="0.2">
      <c r="A62" s="7"/>
      <c r="B62" s="22">
        <v>22104</v>
      </c>
      <c r="C62" s="20" t="s">
        <v>42</v>
      </c>
      <c r="D62" s="45">
        <v>853000</v>
      </c>
      <c r="E62" s="46">
        <v>2085841</v>
      </c>
      <c r="F62" s="23">
        <v>1903582</v>
      </c>
    </row>
    <row r="63" spans="1:6" s="8" customFormat="1" ht="12.75" customHeight="1" x14ac:dyDescent="0.2">
      <c r="A63" s="7"/>
      <c r="B63" s="22">
        <v>22301</v>
      </c>
      <c r="C63" s="20" t="s">
        <v>128</v>
      </c>
      <c r="D63" s="45">
        <v>0</v>
      </c>
      <c r="E63" s="46">
        <v>0</v>
      </c>
      <c r="F63" s="23">
        <v>0</v>
      </c>
    </row>
    <row r="64" spans="1:6" s="8" customFormat="1" ht="12.75" customHeight="1" x14ac:dyDescent="0.2">
      <c r="A64" s="7"/>
      <c r="B64" s="22"/>
      <c r="C64" s="20"/>
      <c r="D64" s="45"/>
      <c r="E64" s="46"/>
      <c r="F64" s="23"/>
    </row>
    <row r="65" spans="1:6" ht="12.75" customHeight="1" x14ac:dyDescent="0.2">
      <c r="A65" s="5"/>
      <c r="B65" s="21">
        <v>2500</v>
      </c>
      <c r="C65" s="17" t="s">
        <v>43</v>
      </c>
      <c r="D65" s="38">
        <f>SUM(D66:D67)</f>
        <v>200000</v>
      </c>
      <c r="E65" s="36">
        <f>SUM(E66:E67)</f>
        <v>210000</v>
      </c>
      <c r="F65" s="18">
        <f>SUM(F66:F67)</f>
        <v>29785</v>
      </c>
    </row>
    <row r="66" spans="1:6" ht="12.75" customHeight="1" x14ac:dyDescent="0.2">
      <c r="B66" s="22">
        <v>25301</v>
      </c>
      <c r="C66" s="20" t="s">
        <v>44</v>
      </c>
      <c r="D66" s="45">
        <v>200000</v>
      </c>
      <c r="E66" s="46">
        <v>200000</v>
      </c>
      <c r="F66" s="23">
        <v>29785</v>
      </c>
    </row>
    <row r="67" spans="1:6" ht="12.75" customHeight="1" x14ac:dyDescent="0.2">
      <c r="B67" s="22">
        <v>25401</v>
      </c>
      <c r="C67" s="20" t="s">
        <v>136</v>
      </c>
      <c r="D67" s="45">
        <v>0</v>
      </c>
      <c r="E67" s="46">
        <v>10000</v>
      </c>
      <c r="F67" s="23">
        <v>0</v>
      </c>
    </row>
    <row r="68" spans="1:6" s="8" customFormat="1" ht="12.75" customHeight="1" x14ac:dyDescent="0.2">
      <c r="A68" s="7"/>
      <c r="B68" s="22"/>
      <c r="C68" s="20"/>
      <c r="D68" s="45"/>
      <c r="E68" s="46"/>
      <c r="F68" s="23"/>
    </row>
    <row r="69" spans="1:6" ht="12.75" customHeight="1" x14ac:dyDescent="0.2">
      <c r="A69" s="8"/>
      <c r="B69" s="21">
        <v>2600</v>
      </c>
      <c r="C69" s="17" t="s">
        <v>45</v>
      </c>
      <c r="D69" s="38">
        <f>+D70</f>
        <v>2116255</v>
      </c>
      <c r="E69" s="36">
        <f>+E70</f>
        <v>1517270</v>
      </c>
      <c r="F69" s="18">
        <f t="shared" ref="F69" si="8">+F70</f>
        <v>489159</v>
      </c>
    </row>
    <row r="70" spans="1:6" s="7" customFormat="1" ht="12.75" customHeight="1" x14ac:dyDescent="0.2">
      <c r="A70" s="6"/>
      <c r="B70" s="22">
        <v>26103</v>
      </c>
      <c r="C70" s="20" t="s">
        <v>46</v>
      </c>
      <c r="D70" s="45">
        <v>2116255</v>
      </c>
      <c r="E70" s="46">
        <v>1517270</v>
      </c>
      <c r="F70" s="23">
        <v>489159</v>
      </c>
    </row>
    <row r="71" spans="1:6" s="7" customFormat="1" ht="12.75" customHeight="1" x14ac:dyDescent="0.2">
      <c r="A71" s="6"/>
      <c r="B71" s="22"/>
      <c r="C71" s="20"/>
      <c r="D71" s="45"/>
      <c r="E71" s="46"/>
      <c r="F71" s="23"/>
    </row>
    <row r="72" spans="1:6" s="7" customFormat="1" ht="12.75" customHeight="1" x14ac:dyDescent="0.2">
      <c r="B72" s="21">
        <v>2700</v>
      </c>
      <c r="C72" s="17" t="s">
        <v>47</v>
      </c>
      <c r="D72" s="38">
        <f>+D73</f>
        <v>3000000</v>
      </c>
      <c r="E72" s="36">
        <f>+E73</f>
        <v>2254000</v>
      </c>
      <c r="F72" s="18">
        <f t="shared" ref="F72" si="9">+F73</f>
        <v>1622926</v>
      </c>
    </row>
    <row r="73" spans="1:6" ht="12.75" customHeight="1" x14ac:dyDescent="0.2">
      <c r="A73" s="7"/>
      <c r="B73" s="22">
        <v>27101</v>
      </c>
      <c r="C73" s="20" t="s">
        <v>48</v>
      </c>
      <c r="D73" s="45">
        <v>3000000</v>
      </c>
      <c r="E73" s="46">
        <v>2254000</v>
      </c>
      <c r="F73" s="23">
        <v>1622926</v>
      </c>
    </row>
    <row r="74" spans="1:6" ht="12.75" customHeight="1" x14ac:dyDescent="0.2">
      <c r="A74" s="7"/>
      <c r="B74" s="22"/>
      <c r="C74" s="20"/>
      <c r="D74" s="45"/>
      <c r="E74" s="46"/>
      <c r="F74" s="23"/>
    </row>
    <row r="75" spans="1:6" s="8" customFormat="1" ht="12.75" customHeight="1" x14ac:dyDescent="0.2">
      <c r="A75" s="7"/>
      <c r="B75" s="21">
        <v>3000</v>
      </c>
      <c r="C75" s="17" t="s">
        <v>49</v>
      </c>
      <c r="D75" s="38">
        <f>+D77+D87+D96+D111+D116+D125+D130+D136+D138</f>
        <v>1540730105</v>
      </c>
      <c r="E75" s="36">
        <f>+E77+E87+E96+E111+E116+E125+E130+E136+E138</f>
        <v>1452098872</v>
      </c>
      <c r="F75" s="18">
        <f>+F77+F87+F96+F111+F116+F125+F130+F136+F138</f>
        <v>1277947256</v>
      </c>
    </row>
    <row r="76" spans="1:6" s="8" customFormat="1" ht="12.75" customHeight="1" x14ac:dyDescent="0.2">
      <c r="A76" s="5"/>
      <c r="B76" s="22"/>
      <c r="C76" s="20"/>
      <c r="D76" s="45"/>
      <c r="E76" s="46"/>
      <c r="F76" s="23"/>
    </row>
    <row r="77" spans="1:6" s="7" customFormat="1" ht="12.75" customHeight="1" x14ac:dyDescent="0.2">
      <c r="A77" s="6"/>
      <c r="B77" s="21">
        <v>3100</v>
      </c>
      <c r="C77" s="17" t="s">
        <v>50</v>
      </c>
      <c r="D77" s="38">
        <f>SUM(D78:D85)</f>
        <v>228368142</v>
      </c>
      <c r="E77" s="36">
        <f>SUM(E78:E85)</f>
        <v>248379178</v>
      </c>
      <c r="F77" s="18">
        <f>SUM(F78:F85)</f>
        <v>239576721</v>
      </c>
    </row>
    <row r="78" spans="1:6" s="7" customFormat="1" ht="12.75" customHeight="1" x14ac:dyDescent="0.2">
      <c r="A78" s="5"/>
      <c r="B78" s="22">
        <v>31101</v>
      </c>
      <c r="C78" s="20" t="s">
        <v>51</v>
      </c>
      <c r="D78" s="45">
        <v>11926025</v>
      </c>
      <c r="E78" s="46">
        <v>12461878</v>
      </c>
      <c r="F78" s="23">
        <v>12460601</v>
      </c>
    </row>
    <row r="79" spans="1:6" s="7" customFormat="1" ht="12.75" customHeight="1" x14ac:dyDescent="0.2">
      <c r="B79" s="22">
        <v>31301</v>
      </c>
      <c r="C79" s="20" t="s">
        <v>52</v>
      </c>
      <c r="D79" s="45">
        <v>1363600</v>
      </c>
      <c r="E79" s="46">
        <v>1453226</v>
      </c>
      <c r="F79" s="23">
        <v>1288783</v>
      </c>
    </row>
    <row r="80" spans="1:6" s="2" customFormat="1" ht="12.75" customHeight="1" x14ac:dyDescent="0.2">
      <c r="A80" s="8"/>
      <c r="B80" s="22">
        <v>31401</v>
      </c>
      <c r="C80" s="20" t="s">
        <v>53</v>
      </c>
      <c r="D80" s="45">
        <v>5106811</v>
      </c>
      <c r="E80" s="46">
        <v>1960118</v>
      </c>
      <c r="F80" s="23">
        <v>1895127</v>
      </c>
    </row>
    <row r="81" spans="1:6" s="8" customFormat="1" ht="12.75" customHeight="1" x14ac:dyDescent="0.2">
      <c r="B81" s="22">
        <v>31501</v>
      </c>
      <c r="C81" s="20" t="s">
        <v>54</v>
      </c>
      <c r="D81" s="45">
        <v>839714</v>
      </c>
      <c r="E81" s="46">
        <v>639714</v>
      </c>
      <c r="F81" s="23">
        <v>74003</v>
      </c>
    </row>
    <row r="82" spans="1:6" ht="12.75" customHeight="1" x14ac:dyDescent="0.2">
      <c r="A82" s="8"/>
      <c r="B82" s="22">
        <v>31602</v>
      </c>
      <c r="C82" s="20" t="s">
        <v>55</v>
      </c>
      <c r="D82" s="45">
        <v>202873838</v>
      </c>
      <c r="E82" s="46">
        <v>226607062</v>
      </c>
      <c r="F82" s="23">
        <v>219447224</v>
      </c>
    </row>
    <row r="83" spans="1:6" s="8" customFormat="1" ht="12.75" customHeight="1" x14ac:dyDescent="0.2">
      <c r="B83" s="22">
        <v>31701</v>
      </c>
      <c r="C83" s="20" t="s">
        <v>56</v>
      </c>
      <c r="D83" s="45">
        <v>729000</v>
      </c>
      <c r="E83" s="46">
        <v>18000</v>
      </c>
      <c r="F83" s="23">
        <v>8320</v>
      </c>
    </row>
    <row r="84" spans="1:6" s="7" customFormat="1" ht="12.75" customHeight="1" x14ac:dyDescent="0.2">
      <c r="B84" s="22">
        <v>31801</v>
      </c>
      <c r="C84" s="20" t="s">
        <v>57</v>
      </c>
      <c r="D84" s="45">
        <v>2335154</v>
      </c>
      <c r="E84" s="46">
        <v>2045180</v>
      </c>
      <c r="F84" s="23">
        <v>1490005</v>
      </c>
    </row>
    <row r="85" spans="1:6" s="8" customFormat="1" ht="12.75" customHeight="1" x14ac:dyDescent="0.2">
      <c r="A85" s="7"/>
      <c r="B85" s="22">
        <v>31902</v>
      </c>
      <c r="C85" s="20" t="s">
        <v>58</v>
      </c>
      <c r="D85" s="45">
        <v>3194000</v>
      </c>
      <c r="E85" s="46">
        <v>3194000</v>
      </c>
      <c r="F85" s="23">
        <v>2912658</v>
      </c>
    </row>
    <row r="86" spans="1:6" s="8" customFormat="1" ht="12.75" customHeight="1" x14ac:dyDescent="0.2">
      <c r="B86" s="24"/>
      <c r="C86" s="25"/>
      <c r="D86" s="45"/>
      <c r="E86" s="46"/>
      <c r="F86" s="23"/>
    </row>
    <row r="87" spans="1:6" ht="12.75" customHeight="1" x14ac:dyDescent="0.2">
      <c r="A87" s="8"/>
      <c r="B87" s="21">
        <v>3200</v>
      </c>
      <c r="C87" s="17" t="s">
        <v>59</v>
      </c>
      <c r="D87" s="38">
        <f t="shared" ref="D87:F87" si="10">SUM(D88:D94)</f>
        <v>135991256</v>
      </c>
      <c r="E87" s="36">
        <f t="shared" si="10"/>
        <v>316696876</v>
      </c>
      <c r="F87" s="18">
        <f t="shared" si="10"/>
        <v>307623722</v>
      </c>
    </row>
    <row r="88" spans="1:6" s="7" customFormat="1" ht="12.75" customHeight="1" x14ac:dyDescent="0.2">
      <c r="A88" s="8"/>
      <c r="B88" s="22">
        <v>32201</v>
      </c>
      <c r="C88" s="20" t="s">
        <v>60</v>
      </c>
      <c r="D88" s="45">
        <v>22453745</v>
      </c>
      <c r="E88" s="46">
        <v>22453745</v>
      </c>
      <c r="F88" s="23">
        <v>22394856</v>
      </c>
    </row>
    <row r="89" spans="1:6" ht="12.75" customHeight="1" x14ac:dyDescent="0.2">
      <c r="B89" s="22">
        <v>32301</v>
      </c>
      <c r="C89" s="20" t="s">
        <v>61</v>
      </c>
      <c r="D89" s="45">
        <v>40339030</v>
      </c>
      <c r="E89" s="46">
        <v>237038853</v>
      </c>
      <c r="F89" s="23">
        <v>235922510</v>
      </c>
    </row>
    <row r="90" spans="1:6" s="8" customFormat="1" ht="12.75" customHeight="1" x14ac:dyDescent="0.2">
      <c r="B90" s="22">
        <v>32302</v>
      </c>
      <c r="C90" s="20" t="s">
        <v>62</v>
      </c>
      <c r="D90" s="45">
        <v>0</v>
      </c>
      <c r="E90" s="46">
        <v>18000</v>
      </c>
      <c r="F90" s="23">
        <v>15900</v>
      </c>
    </row>
    <row r="91" spans="1:6" s="8" customFormat="1" ht="12.75" customHeight="1" x14ac:dyDescent="0.2">
      <c r="B91" s="22">
        <v>32503</v>
      </c>
      <c r="C91" s="20" t="s">
        <v>63</v>
      </c>
      <c r="D91" s="45">
        <v>13653524</v>
      </c>
      <c r="E91" s="46">
        <v>2553524</v>
      </c>
      <c r="F91" s="23">
        <v>1966667</v>
      </c>
    </row>
    <row r="92" spans="1:6" s="8" customFormat="1" ht="12.75" customHeight="1" x14ac:dyDescent="0.2">
      <c r="A92" s="6"/>
      <c r="B92" s="22">
        <v>32505</v>
      </c>
      <c r="C92" s="20" t="s">
        <v>64</v>
      </c>
      <c r="D92" s="45">
        <v>36960000</v>
      </c>
      <c r="E92" s="46">
        <v>36960000</v>
      </c>
      <c r="F92" s="23">
        <v>31137225</v>
      </c>
    </row>
    <row r="93" spans="1:6" s="8" customFormat="1" ht="12.75" customHeight="1" x14ac:dyDescent="0.2">
      <c r="B93" s="22">
        <v>32601</v>
      </c>
      <c r="C93" s="20" t="s">
        <v>65</v>
      </c>
      <c r="D93" s="45">
        <v>63448</v>
      </c>
      <c r="E93" s="46">
        <v>63448</v>
      </c>
      <c r="F93" s="23">
        <v>62209</v>
      </c>
    </row>
    <row r="94" spans="1:6" s="8" customFormat="1" ht="12.75" customHeight="1" x14ac:dyDescent="0.2">
      <c r="B94" s="30">
        <v>32701</v>
      </c>
      <c r="C94" s="31" t="s">
        <v>66</v>
      </c>
      <c r="D94" s="47">
        <v>22521509</v>
      </c>
      <c r="E94" s="48">
        <v>17609306</v>
      </c>
      <c r="F94" s="32">
        <v>16124355</v>
      </c>
    </row>
    <row r="95" spans="1:6" s="8" customFormat="1" ht="12.75" customHeight="1" x14ac:dyDescent="0.2">
      <c r="A95" s="6"/>
      <c r="B95" s="24"/>
      <c r="C95" s="25"/>
      <c r="D95" s="45"/>
      <c r="E95" s="46"/>
      <c r="F95" s="23"/>
    </row>
    <row r="96" spans="1:6" s="8" customFormat="1" ht="12.75" customHeight="1" x14ac:dyDescent="0.2">
      <c r="B96" s="21">
        <v>3300</v>
      </c>
      <c r="C96" s="17" t="s">
        <v>67</v>
      </c>
      <c r="D96" s="38">
        <f>SUM(D97:D109)</f>
        <v>769425813</v>
      </c>
      <c r="E96" s="36">
        <f>SUM(E97:E109)</f>
        <v>499594504</v>
      </c>
      <c r="F96" s="18">
        <f>SUM(F97:F109)</f>
        <v>396425450</v>
      </c>
    </row>
    <row r="97" spans="2:6" s="8" customFormat="1" ht="12.75" customHeight="1" x14ac:dyDescent="0.2">
      <c r="B97" s="22">
        <v>33104</v>
      </c>
      <c r="C97" s="20" t="s">
        <v>68</v>
      </c>
      <c r="D97" s="45">
        <v>21463297</v>
      </c>
      <c r="E97" s="46">
        <v>33408297</v>
      </c>
      <c r="F97" s="23">
        <v>33403329</v>
      </c>
    </row>
    <row r="98" spans="2:6" s="8" customFormat="1" ht="12.75" customHeight="1" x14ac:dyDescent="0.2">
      <c r="B98" s="22">
        <v>33105</v>
      </c>
      <c r="C98" s="20" t="s">
        <v>69</v>
      </c>
      <c r="D98" s="45">
        <v>1220000</v>
      </c>
      <c r="E98" s="46">
        <v>520000</v>
      </c>
      <c r="F98" s="23">
        <v>273250</v>
      </c>
    </row>
    <row r="99" spans="2:6" s="8" customFormat="1" ht="12.75" customHeight="1" x14ac:dyDescent="0.2">
      <c r="B99" s="22">
        <v>33301</v>
      </c>
      <c r="C99" s="20" t="s">
        <v>70</v>
      </c>
      <c r="D99" s="45">
        <v>134696352</v>
      </c>
      <c r="E99" s="46">
        <v>5170924</v>
      </c>
      <c r="F99" s="23">
        <v>3957580</v>
      </c>
    </row>
    <row r="100" spans="2:6" s="8" customFormat="1" ht="12.75" customHeight="1" x14ac:dyDescent="0.2">
      <c r="B100" s="22">
        <v>33303</v>
      </c>
      <c r="C100" s="20" t="s">
        <v>133</v>
      </c>
      <c r="D100" s="45">
        <v>300000</v>
      </c>
      <c r="E100" s="46">
        <v>150000</v>
      </c>
      <c r="F100" s="23">
        <v>0</v>
      </c>
    </row>
    <row r="101" spans="2:6" s="8" customFormat="1" ht="12.75" customHeight="1" x14ac:dyDescent="0.2">
      <c r="B101" s="22">
        <v>33401</v>
      </c>
      <c r="C101" s="20" t="s">
        <v>71</v>
      </c>
      <c r="D101" s="45">
        <v>11320686</v>
      </c>
      <c r="E101" s="46">
        <v>3820686</v>
      </c>
      <c r="F101" s="23">
        <v>1372221</v>
      </c>
    </row>
    <row r="102" spans="2:6" s="8" customFormat="1" ht="12.75" customHeight="1" x14ac:dyDescent="0.2">
      <c r="B102" s="22">
        <v>33501</v>
      </c>
      <c r="C102" s="20" t="s">
        <v>134</v>
      </c>
      <c r="D102" s="45">
        <v>2000000</v>
      </c>
      <c r="E102" s="46">
        <v>2000000</v>
      </c>
      <c r="F102" s="23">
        <v>0</v>
      </c>
    </row>
    <row r="103" spans="2:6" s="8" customFormat="1" ht="12.75" customHeight="1" x14ac:dyDescent="0.2">
      <c r="B103" s="22">
        <v>33601</v>
      </c>
      <c r="C103" s="20" t="s">
        <v>125</v>
      </c>
      <c r="D103" s="45">
        <v>0</v>
      </c>
      <c r="E103" s="46">
        <v>0</v>
      </c>
      <c r="F103" s="23">
        <v>0</v>
      </c>
    </row>
    <row r="104" spans="2:6" s="8" customFormat="1" ht="12.75" customHeight="1" x14ac:dyDescent="0.2">
      <c r="B104" s="22">
        <v>33602</v>
      </c>
      <c r="C104" s="20" t="s">
        <v>72</v>
      </c>
      <c r="D104" s="45">
        <v>16710345</v>
      </c>
      <c r="E104" s="46">
        <v>9660345</v>
      </c>
      <c r="F104" s="23">
        <v>6590417</v>
      </c>
    </row>
    <row r="105" spans="2:6" s="8" customFormat="1" ht="12.75" customHeight="1" x14ac:dyDescent="0.2">
      <c r="B105" s="22">
        <v>33604</v>
      </c>
      <c r="C105" s="20" t="s">
        <v>73</v>
      </c>
      <c r="D105" s="45">
        <v>7500000</v>
      </c>
      <c r="E105" s="46">
        <v>7500000</v>
      </c>
      <c r="F105" s="23">
        <v>380374</v>
      </c>
    </row>
    <row r="106" spans="2:6" s="8" customFormat="1" ht="12.75" customHeight="1" x14ac:dyDescent="0.2">
      <c r="B106" s="22">
        <v>33605</v>
      </c>
      <c r="C106" s="20" t="s">
        <v>74</v>
      </c>
      <c r="D106" s="45">
        <v>1480000</v>
      </c>
      <c r="E106" s="46">
        <v>740944</v>
      </c>
      <c r="F106" s="23">
        <v>471275</v>
      </c>
    </row>
    <row r="107" spans="2:6" s="8" customFormat="1" ht="12.75" customHeight="1" x14ac:dyDescent="0.2">
      <c r="B107" s="22">
        <v>33801</v>
      </c>
      <c r="C107" s="20" t="s">
        <v>75</v>
      </c>
      <c r="D107" s="45">
        <v>27224622</v>
      </c>
      <c r="E107" s="46">
        <v>19445560</v>
      </c>
      <c r="F107" s="23">
        <v>19066158</v>
      </c>
    </row>
    <row r="108" spans="2:6" s="8" customFormat="1" ht="12.75" customHeight="1" x14ac:dyDescent="0.2">
      <c r="B108" s="22">
        <v>33901</v>
      </c>
      <c r="C108" s="20" t="s">
        <v>76</v>
      </c>
      <c r="D108" s="45">
        <v>544810511</v>
      </c>
      <c r="E108" s="46">
        <v>399698745</v>
      </c>
      <c r="F108" s="23">
        <v>314000847</v>
      </c>
    </row>
    <row r="109" spans="2:6" s="8" customFormat="1" ht="12.75" customHeight="1" x14ac:dyDescent="0.2">
      <c r="B109" s="22">
        <v>33903</v>
      </c>
      <c r="C109" s="20" t="s">
        <v>115</v>
      </c>
      <c r="D109" s="45">
        <v>700000</v>
      </c>
      <c r="E109" s="46">
        <v>17479003</v>
      </c>
      <c r="F109" s="23">
        <v>16909999</v>
      </c>
    </row>
    <row r="110" spans="2:6" s="8" customFormat="1" ht="12.75" customHeight="1" x14ac:dyDescent="0.2">
      <c r="B110" s="22"/>
      <c r="C110" s="20"/>
      <c r="D110" s="45"/>
      <c r="E110" s="46"/>
      <c r="F110" s="23"/>
    </row>
    <row r="111" spans="2:6" s="8" customFormat="1" ht="12.75" customHeight="1" x14ac:dyDescent="0.2">
      <c r="B111" s="21">
        <v>3400</v>
      </c>
      <c r="C111" s="17" t="s">
        <v>77</v>
      </c>
      <c r="D111" s="38">
        <f>SUM(D112:D114)</f>
        <v>48971689</v>
      </c>
      <c r="E111" s="36">
        <f>SUM(E112:E114)</f>
        <v>39725515</v>
      </c>
      <c r="F111" s="18">
        <f t="shared" ref="F111" si="11">SUM(F112:F114)</f>
        <v>28717759</v>
      </c>
    </row>
    <row r="112" spans="2:6" s="8" customFormat="1" ht="12.75" customHeight="1" x14ac:dyDescent="0.2">
      <c r="B112" s="22">
        <v>34101</v>
      </c>
      <c r="C112" s="20" t="s">
        <v>78</v>
      </c>
      <c r="D112" s="45">
        <v>46590432</v>
      </c>
      <c r="E112" s="46">
        <v>37324258</v>
      </c>
      <c r="F112" s="23">
        <v>26644544</v>
      </c>
    </row>
    <row r="113" spans="1:6" s="8" customFormat="1" ht="12.75" customHeight="1" x14ac:dyDescent="0.2">
      <c r="A113" s="6"/>
      <c r="B113" s="22">
        <v>34501</v>
      </c>
      <c r="C113" s="20" t="s">
        <v>79</v>
      </c>
      <c r="D113" s="45">
        <v>2036207</v>
      </c>
      <c r="E113" s="46">
        <v>1636207</v>
      </c>
      <c r="F113" s="23">
        <v>1548086</v>
      </c>
    </row>
    <row r="114" spans="1:6" s="8" customFormat="1" ht="12.75" customHeight="1" x14ac:dyDescent="0.2">
      <c r="A114" s="6"/>
      <c r="B114" s="22">
        <v>34701</v>
      </c>
      <c r="C114" s="20" t="s">
        <v>80</v>
      </c>
      <c r="D114" s="45">
        <v>345050</v>
      </c>
      <c r="E114" s="46">
        <v>765050</v>
      </c>
      <c r="F114" s="23">
        <v>525129</v>
      </c>
    </row>
    <row r="115" spans="1:6" s="8" customFormat="1" ht="12.75" customHeight="1" x14ac:dyDescent="0.2">
      <c r="A115" s="7"/>
      <c r="B115" s="22"/>
      <c r="C115" s="20"/>
      <c r="D115" s="45"/>
      <c r="E115" s="46"/>
      <c r="F115" s="23"/>
    </row>
    <row r="116" spans="1:6" s="8" customFormat="1" ht="12.75" customHeight="1" x14ac:dyDescent="0.2">
      <c r="B116" s="21">
        <v>3500</v>
      </c>
      <c r="C116" s="17" t="s">
        <v>81</v>
      </c>
      <c r="D116" s="38">
        <f>SUM(D117:D123)</f>
        <v>67198821</v>
      </c>
      <c r="E116" s="36">
        <f t="shared" ref="E116:F116" si="12">SUM(E117:E123)</f>
        <v>42466612</v>
      </c>
      <c r="F116" s="18">
        <f t="shared" si="12"/>
        <v>37861284</v>
      </c>
    </row>
    <row r="117" spans="1:6" s="8" customFormat="1" ht="12.75" customHeight="1" x14ac:dyDescent="0.2">
      <c r="B117" s="22">
        <v>35101</v>
      </c>
      <c r="C117" s="20" t="s">
        <v>82</v>
      </c>
      <c r="D117" s="45">
        <v>45574311</v>
      </c>
      <c r="E117" s="46">
        <v>28807499</v>
      </c>
      <c r="F117" s="23">
        <v>25449601</v>
      </c>
    </row>
    <row r="118" spans="1:6" s="8" customFormat="1" ht="12.75" customHeight="1" x14ac:dyDescent="0.2">
      <c r="A118" s="6"/>
      <c r="B118" s="26">
        <v>35201</v>
      </c>
      <c r="C118" s="20" t="s">
        <v>83</v>
      </c>
      <c r="D118" s="45">
        <v>0</v>
      </c>
      <c r="E118" s="46">
        <v>26237</v>
      </c>
      <c r="F118" s="23">
        <v>26237</v>
      </c>
    </row>
    <row r="119" spans="1:6" s="8" customFormat="1" ht="12.75" customHeight="1" x14ac:dyDescent="0.2">
      <c r="A119" s="7"/>
      <c r="B119" s="26">
        <v>35301</v>
      </c>
      <c r="C119" s="20" t="s">
        <v>84</v>
      </c>
      <c r="D119" s="45">
        <v>990000</v>
      </c>
      <c r="E119" s="46">
        <v>490000</v>
      </c>
      <c r="F119" s="23">
        <v>301521</v>
      </c>
    </row>
    <row r="120" spans="1:6" s="8" customFormat="1" ht="12.75" customHeight="1" x14ac:dyDescent="0.2">
      <c r="B120" s="26">
        <v>35501</v>
      </c>
      <c r="C120" s="20" t="s">
        <v>85</v>
      </c>
      <c r="D120" s="45">
        <v>129310</v>
      </c>
      <c r="E120" s="46">
        <v>129310</v>
      </c>
      <c r="F120" s="23">
        <v>113353</v>
      </c>
    </row>
    <row r="121" spans="1:6" s="8" customFormat="1" ht="12.75" customHeight="1" x14ac:dyDescent="0.2">
      <c r="B121" s="26">
        <v>35701</v>
      </c>
      <c r="C121" s="20" t="s">
        <v>86</v>
      </c>
      <c r="D121" s="45">
        <v>265200</v>
      </c>
      <c r="E121" s="46">
        <v>549803</v>
      </c>
      <c r="F121" s="23">
        <v>90417</v>
      </c>
    </row>
    <row r="122" spans="1:6" s="8" customFormat="1" ht="12.75" customHeight="1" x14ac:dyDescent="0.2">
      <c r="A122" s="6"/>
      <c r="B122" s="26">
        <v>35801</v>
      </c>
      <c r="C122" s="20" t="s">
        <v>87</v>
      </c>
      <c r="D122" s="45">
        <v>20240000</v>
      </c>
      <c r="E122" s="46">
        <v>12462295</v>
      </c>
      <c r="F122" s="23">
        <v>11878687</v>
      </c>
    </row>
    <row r="123" spans="1:6" s="8" customFormat="1" ht="12.75" customHeight="1" x14ac:dyDescent="0.2">
      <c r="A123" s="6"/>
      <c r="B123" s="26">
        <v>35901</v>
      </c>
      <c r="C123" s="20" t="s">
        <v>130</v>
      </c>
      <c r="D123" s="45">
        <v>0</v>
      </c>
      <c r="E123" s="46">
        <v>1468</v>
      </c>
      <c r="F123" s="23">
        <v>1468</v>
      </c>
    </row>
    <row r="124" spans="1:6" s="7" customFormat="1" ht="12.75" customHeight="1" x14ac:dyDescent="0.2">
      <c r="A124" s="8"/>
      <c r="B124" s="22"/>
      <c r="C124" s="20"/>
      <c r="D124" s="45"/>
      <c r="E124" s="46"/>
      <c r="F124" s="23"/>
    </row>
    <row r="125" spans="1:6" s="8" customFormat="1" ht="12.75" customHeight="1" x14ac:dyDescent="0.2">
      <c r="B125" s="27">
        <v>3600</v>
      </c>
      <c r="C125" s="28" t="s">
        <v>88</v>
      </c>
      <c r="D125" s="38">
        <f>SUM(D126:D128)</f>
        <v>65760000</v>
      </c>
      <c r="E125" s="36">
        <f t="shared" ref="E125:F125" si="13">SUM(E126:E128)</f>
        <v>65760000</v>
      </c>
      <c r="F125" s="18">
        <f t="shared" si="13"/>
        <v>39115689</v>
      </c>
    </row>
    <row r="126" spans="1:6" s="8" customFormat="1" ht="12.75" customHeight="1" x14ac:dyDescent="0.2">
      <c r="B126" s="22">
        <v>36101</v>
      </c>
      <c r="C126" s="20" t="s">
        <v>131</v>
      </c>
      <c r="D126" s="45">
        <v>0</v>
      </c>
      <c r="E126" s="46">
        <v>0</v>
      </c>
      <c r="F126" s="23">
        <v>0</v>
      </c>
    </row>
    <row r="127" spans="1:6" s="8" customFormat="1" ht="12.75" customHeight="1" x14ac:dyDescent="0.2">
      <c r="A127" s="7"/>
      <c r="B127" s="22">
        <v>36201</v>
      </c>
      <c r="C127" s="20" t="s">
        <v>89</v>
      </c>
      <c r="D127" s="45">
        <v>64560000</v>
      </c>
      <c r="E127" s="46">
        <v>64560000</v>
      </c>
      <c r="F127" s="23">
        <v>38972489</v>
      </c>
    </row>
    <row r="128" spans="1:6" s="7" customFormat="1" ht="12.75" customHeight="1" x14ac:dyDescent="0.2">
      <c r="A128" s="8"/>
      <c r="B128" s="22">
        <v>36901</v>
      </c>
      <c r="C128" s="20" t="s">
        <v>90</v>
      </c>
      <c r="D128" s="45">
        <v>1200000</v>
      </c>
      <c r="E128" s="46">
        <v>1200000</v>
      </c>
      <c r="F128" s="23">
        <v>143200</v>
      </c>
    </row>
    <row r="129" spans="1:6" s="7" customFormat="1" ht="12.75" customHeight="1" x14ac:dyDescent="0.2">
      <c r="A129" s="9"/>
      <c r="B129" s="22"/>
      <c r="C129" s="20"/>
      <c r="D129" s="38"/>
      <c r="E129" s="36"/>
      <c r="F129" s="23"/>
    </row>
    <row r="130" spans="1:6" ht="12.75" customHeight="1" x14ac:dyDescent="0.2">
      <c r="A130" s="8"/>
      <c r="B130" s="29">
        <v>3700</v>
      </c>
      <c r="C130" s="17" t="s">
        <v>91</v>
      </c>
      <c r="D130" s="38">
        <f>SUM(D131:D134)</f>
        <v>29703213</v>
      </c>
      <c r="E130" s="36">
        <f t="shared" ref="E130:F130" si="14">SUM(E131:E134)</f>
        <v>29703213</v>
      </c>
      <c r="F130" s="18">
        <f t="shared" si="14"/>
        <v>23007099</v>
      </c>
    </row>
    <row r="131" spans="1:6" s="7" customFormat="1" ht="12.75" customHeight="1" x14ac:dyDescent="0.2">
      <c r="A131" s="6"/>
      <c r="B131" s="26">
        <v>37104</v>
      </c>
      <c r="C131" s="20" t="s">
        <v>92</v>
      </c>
      <c r="D131" s="45">
        <v>6857142</v>
      </c>
      <c r="E131" s="46">
        <v>6857142</v>
      </c>
      <c r="F131" s="23">
        <v>3052679</v>
      </c>
    </row>
    <row r="132" spans="1:6" ht="12.75" customHeight="1" x14ac:dyDescent="0.2">
      <c r="A132" s="7"/>
      <c r="B132" s="26">
        <v>37106</v>
      </c>
      <c r="C132" s="20" t="s">
        <v>93</v>
      </c>
      <c r="D132" s="45">
        <v>956000</v>
      </c>
      <c r="E132" s="46">
        <v>956000</v>
      </c>
      <c r="F132" s="23">
        <v>0</v>
      </c>
    </row>
    <row r="133" spans="1:6" ht="12.75" customHeight="1" x14ac:dyDescent="0.2">
      <c r="A133" s="7"/>
      <c r="B133" s="22">
        <v>37504</v>
      </c>
      <c r="C133" s="20" t="s">
        <v>94</v>
      </c>
      <c r="D133" s="45">
        <v>20276271</v>
      </c>
      <c r="E133" s="46">
        <v>20276271</v>
      </c>
      <c r="F133" s="23">
        <v>19954420</v>
      </c>
    </row>
    <row r="134" spans="1:6" ht="12.75" customHeight="1" x14ac:dyDescent="0.2">
      <c r="A134" s="7"/>
      <c r="B134" s="22">
        <v>37602</v>
      </c>
      <c r="C134" s="20" t="s">
        <v>126</v>
      </c>
      <c r="D134" s="45">
        <v>1613800</v>
      </c>
      <c r="E134" s="46">
        <v>1613800</v>
      </c>
      <c r="F134" s="23">
        <v>0</v>
      </c>
    </row>
    <row r="135" spans="1:6" s="8" customFormat="1" ht="12.75" customHeight="1" x14ac:dyDescent="0.2">
      <c r="B135" s="26"/>
      <c r="C135" s="20"/>
      <c r="D135" s="45"/>
      <c r="E135" s="46"/>
      <c r="F135" s="23"/>
    </row>
    <row r="136" spans="1:6" s="7" customFormat="1" ht="12.75" customHeight="1" x14ac:dyDescent="0.2">
      <c r="A136" s="8"/>
      <c r="B136" s="21">
        <v>3800</v>
      </c>
      <c r="C136" s="17" t="s">
        <v>95</v>
      </c>
      <c r="D136" s="38">
        <v>0</v>
      </c>
      <c r="E136" s="36">
        <v>0</v>
      </c>
      <c r="F136" s="18">
        <v>0</v>
      </c>
    </row>
    <row r="137" spans="1:6" s="7" customFormat="1" ht="12.75" customHeight="1" x14ac:dyDescent="0.2">
      <c r="A137" s="6"/>
      <c r="B137" s="26"/>
      <c r="C137" s="20"/>
      <c r="D137" s="45"/>
      <c r="E137" s="46"/>
      <c r="F137" s="23"/>
    </row>
    <row r="138" spans="1:6" s="7" customFormat="1" ht="12.75" customHeight="1" x14ac:dyDescent="0.2">
      <c r="B138" s="21">
        <v>3900</v>
      </c>
      <c r="C138" s="17" t="s">
        <v>96</v>
      </c>
      <c r="D138" s="38">
        <f>SUM(D139:D142)</f>
        <v>195311171</v>
      </c>
      <c r="E138" s="36">
        <f>SUM(E139:E142)</f>
        <v>209772974</v>
      </c>
      <c r="F138" s="18">
        <f>SUM(F139:F142)</f>
        <v>205619532</v>
      </c>
    </row>
    <row r="139" spans="1:6" s="8" customFormat="1" ht="12.75" customHeight="1" x14ac:dyDescent="0.2">
      <c r="B139" s="22">
        <v>39202</v>
      </c>
      <c r="C139" s="20" t="s">
        <v>97</v>
      </c>
      <c r="D139" s="45">
        <v>167117671</v>
      </c>
      <c r="E139" s="46">
        <v>187229474</v>
      </c>
      <c r="F139" s="23">
        <v>186968504</v>
      </c>
    </row>
    <row r="140" spans="1:6" s="8" customFormat="1" ht="12.75" customHeight="1" x14ac:dyDescent="0.2">
      <c r="B140" s="22">
        <v>39401</v>
      </c>
      <c r="C140" s="20" t="s">
        <v>129</v>
      </c>
      <c r="D140" s="45">
        <v>4900000</v>
      </c>
      <c r="E140" s="46">
        <v>0</v>
      </c>
      <c r="F140" s="23">
        <v>0</v>
      </c>
    </row>
    <row r="141" spans="1:6" s="8" customFormat="1" ht="12.75" customHeight="1" x14ac:dyDescent="0.2">
      <c r="B141" s="22">
        <v>39801</v>
      </c>
      <c r="C141" s="20" t="s">
        <v>98</v>
      </c>
      <c r="D141" s="45">
        <v>21175000</v>
      </c>
      <c r="E141" s="46">
        <v>21175000</v>
      </c>
      <c r="F141" s="23">
        <v>17881028</v>
      </c>
    </row>
    <row r="142" spans="1:6" s="8" customFormat="1" ht="12.75" customHeight="1" x14ac:dyDescent="0.2">
      <c r="B142" s="30">
        <v>39904</v>
      </c>
      <c r="C142" s="31" t="s">
        <v>99</v>
      </c>
      <c r="D142" s="47">
        <v>2118500</v>
      </c>
      <c r="E142" s="48">
        <v>1368500</v>
      </c>
      <c r="F142" s="32">
        <v>770000</v>
      </c>
    </row>
    <row r="143" spans="1:6" s="8" customFormat="1" ht="12.75" customHeight="1" x14ac:dyDescent="0.2">
      <c r="B143" s="42"/>
      <c r="C143" s="43"/>
      <c r="D143" s="49"/>
      <c r="E143" s="50"/>
      <c r="F143" s="15"/>
    </row>
    <row r="144" spans="1:6" ht="12.75" customHeight="1" x14ac:dyDescent="0.2">
      <c r="B144" s="21" t="s">
        <v>100</v>
      </c>
      <c r="C144" s="33"/>
      <c r="D144" s="38">
        <f>+D146+D164</f>
        <v>0</v>
      </c>
      <c r="E144" s="36">
        <f>+E146+E164</f>
        <v>9869789</v>
      </c>
      <c r="F144" s="18">
        <f>+F146+F164</f>
        <v>350871</v>
      </c>
    </row>
    <row r="145" spans="1:6" ht="12.75" customHeight="1" x14ac:dyDescent="0.2">
      <c r="B145" s="22"/>
      <c r="C145" s="33"/>
      <c r="D145" s="45"/>
      <c r="E145" s="46"/>
      <c r="F145" s="23"/>
    </row>
    <row r="146" spans="1:6" ht="12.75" customHeight="1" x14ac:dyDescent="0.2">
      <c r="B146" s="21">
        <v>5000</v>
      </c>
      <c r="C146" s="34" t="s">
        <v>101</v>
      </c>
      <c r="D146" s="38">
        <f>+D148+D153+D157+D160</f>
        <v>0</v>
      </c>
      <c r="E146" s="36">
        <f>+E148+E153+E157+E160</f>
        <v>0</v>
      </c>
      <c r="F146" s="18">
        <f>+F148+F153+F157+F160</f>
        <v>0</v>
      </c>
    </row>
    <row r="147" spans="1:6" ht="12.75" customHeight="1" x14ac:dyDescent="0.2">
      <c r="B147" s="22"/>
      <c r="C147" s="33"/>
      <c r="D147" s="45"/>
      <c r="E147" s="46"/>
      <c r="F147" s="23"/>
    </row>
    <row r="148" spans="1:6" ht="12.75" customHeight="1" x14ac:dyDescent="0.2">
      <c r="B148" s="21">
        <v>5100</v>
      </c>
      <c r="C148" s="34" t="s">
        <v>102</v>
      </c>
      <c r="D148" s="38">
        <f>SUM(D149:D151)</f>
        <v>0</v>
      </c>
      <c r="E148" s="36">
        <f>SUM(E149:E151)</f>
        <v>0</v>
      </c>
      <c r="F148" s="18">
        <f t="shared" ref="F148" si="15">SUM(F149:F151)</f>
        <v>0</v>
      </c>
    </row>
    <row r="149" spans="1:6" s="7" customFormat="1" ht="12.75" customHeight="1" x14ac:dyDescent="0.2">
      <c r="A149" s="6"/>
      <c r="B149" s="22">
        <v>51101</v>
      </c>
      <c r="C149" s="33" t="s">
        <v>103</v>
      </c>
      <c r="D149" s="45">
        <v>0</v>
      </c>
      <c r="E149" s="46">
        <v>0</v>
      </c>
      <c r="F149" s="23">
        <v>0</v>
      </c>
    </row>
    <row r="150" spans="1:6" s="7" customFormat="1" ht="12.75" customHeight="1" x14ac:dyDescent="0.2">
      <c r="A150" s="6"/>
      <c r="B150" s="22">
        <v>51501</v>
      </c>
      <c r="C150" s="33" t="s">
        <v>117</v>
      </c>
      <c r="D150" s="45">
        <v>0</v>
      </c>
      <c r="E150" s="46">
        <v>0</v>
      </c>
      <c r="F150" s="23">
        <v>0</v>
      </c>
    </row>
    <row r="151" spans="1:6" s="7" customFormat="1" ht="12.75" customHeight="1" x14ac:dyDescent="0.2">
      <c r="A151" s="5"/>
      <c r="B151" s="22">
        <v>51901</v>
      </c>
      <c r="C151" s="33" t="s">
        <v>104</v>
      </c>
      <c r="D151" s="45">
        <v>0</v>
      </c>
      <c r="E151" s="46">
        <v>0</v>
      </c>
      <c r="F151" s="23">
        <v>0</v>
      </c>
    </row>
    <row r="152" spans="1:6" s="8" customFormat="1" ht="12.75" customHeight="1" x14ac:dyDescent="0.2">
      <c r="A152" s="6"/>
      <c r="B152" s="22"/>
      <c r="C152" s="33"/>
      <c r="D152" s="38"/>
      <c r="E152" s="36"/>
      <c r="F152" s="18"/>
    </row>
    <row r="153" spans="1:6" ht="12.75" customHeight="1" x14ac:dyDescent="0.2">
      <c r="A153" s="5"/>
      <c r="B153" s="21">
        <v>5200</v>
      </c>
      <c r="C153" s="34" t="s">
        <v>105</v>
      </c>
      <c r="D153" s="38">
        <f t="shared" ref="D153:F153" si="16">SUM(D154:D155)</f>
        <v>0</v>
      </c>
      <c r="E153" s="36">
        <f>SUM(E154:E155)</f>
        <v>0</v>
      </c>
      <c r="F153" s="18">
        <f t="shared" si="16"/>
        <v>0</v>
      </c>
    </row>
    <row r="154" spans="1:6" ht="12.75" customHeight="1" x14ac:dyDescent="0.2">
      <c r="A154" s="7"/>
      <c r="B154" s="22">
        <v>52101</v>
      </c>
      <c r="C154" s="33" t="s">
        <v>106</v>
      </c>
      <c r="D154" s="45">
        <v>0</v>
      </c>
      <c r="E154" s="46">
        <v>0</v>
      </c>
      <c r="F154" s="23">
        <v>0</v>
      </c>
    </row>
    <row r="155" spans="1:6" s="7" customFormat="1" ht="12.75" customHeight="1" x14ac:dyDescent="0.2">
      <c r="A155" s="8"/>
      <c r="B155" s="22">
        <v>52301</v>
      </c>
      <c r="C155" s="33" t="s">
        <v>107</v>
      </c>
      <c r="D155" s="45">
        <v>0</v>
      </c>
      <c r="E155" s="46">
        <v>0</v>
      </c>
      <c r="F155" s="23">
        <v>0</v>
      </c>
    </row>
    <row r="156" spans="1:6" ht="12.75" customHeight="1" x14ac:dyDescent="0.2">
      <c r="A156" s="2"/>
      <c r="B156" s="22"/>
      <c r="C156" s="33"/>
      <c r="D156" s="45"/>
      <c r="E156" s="46"/>
      <c r="F156" s="23"/>
    </row>
    <row r="157" spans="1:6" ht="12.75" customHeight="1" x14ac:dyDescent="0.2">
      <c r="B157" s="21">
        <v>5300</v>
      </c>
      <c r="C157" s="34" t="s">
        <v>118</v>
      </c>
      <c r="D157" s="38">
        <f>SUM(D158:D158)</f>
        <v>0</v>
      </c>
      <c r="E157" s="36">
        <f>SUM(E158:E158)</f>
        <v>0</v>
      </c>
      <c r="F157" s="18">
        <f>SUM(F158:F158)</f>
        <v>0</v>
      </c>
    </row>
    <row r="158" spans="1:6" ht="12.75" customHeight="1" x14ac:dyDescent="0.2">
      <c r="B158" s="22">
        <v>53101</v>
      </c>
      <c r="C158" s="33" t="s">
        <v>119</v>
      </c>
      <c r="D158" s="45">
        <v>0</v>
      </c>
      <c r="E158" s="46">
        <v>0</v>
      </c>
      <c r="F158" s="23">
        <v>0</v>
      </c>
    </row>
    <row r="159" spans="1:6" s="7" customFormat="1" ht="12.75" customHeight="1" x14ac:dyDescent="0.2">
      <c r="A159" s="6"/>
      <c r="B159" s="22"/>
      <c r="C159" s="33"/>
      <c r="D159" s="45"/>
      <c r="E159" s="46"/>
      <c r="F159" s="23"/>
    </row>
    <row r="160" spans="1:6" ht="12.75" customHeight="1" x14ac:dyDescent="0.2">
      <c r="A160" s="7"/>
      <c r="B160" s="27">
        <v>5600</v>
      </c>
      <c r="C160" s="35" t="s">
        <v>108</v>
      </c>
      <c r="D160" s="38">
        <f>SUM(D161:D162)</f>
        <v>0</v>
      </c>
      <c r="E160" s="36">
        <f>SUM(E161:E162)</f>
        <v>0</v>
      </c>
      <c r="F160" s="18">
        <f>SUM(F161:F162)</f>
        <v>0</v>
      </c>
    </row>
    <row r="161" spans="1:6" ht="12.75" customHeight="1" x14ac:dyDescent="0.2">
      <c r="A161" s="7"/>
      <c r="B161" s="22">
        <v>56701</v>
      </c>
      <c r="C161" s="33" t="s">
        <v>120</v>
      </c>
      <c r="D161" s="45">
        <v>0</v>
      </c>
      <c r="E161" s="46">
        <v>0</v>
      </c>
      <c r="F161" s="23">
        <v>0</v>
      </c>
    </row>
    <row r="162" spans="1:6" s="7" customFormat="1" ht="12.75" customHeight="1" x14ac:dyDescent="0.2">
      <c r="B162" s="22">
        <v>56902</v>
      </c>
      <c r="C162" s="33" t="s">
        <v>121</v>
      </c>
      <c r="D162" s="45">
        <v>0</v>
      </c>
      <c r="E162" s="46">
        <v>0</v>
      </c>
      <c r="F162" s="23">
        <v>0</v>
      </c>
    </row>
    <row r="163" spans="1:6" s="7" customFormat="1" ht="12.75" customHeight="1" x14ac:dyDescent="0.2">
      <c r="A163" s="6"/>
      <c r="B163" s="22"/>
      <c r="C163" s="33"/>
      <c r="D163" s="45"/>
      <c r="E163" s="46"/>
      <c r="F163" s="23"/>
    </row>
    <row r="164" spans="1:6" s="7" customFormat="1" ht="12.75" customHeight="1" x14ac:dyDescent="0.2">
      <c r="A164" s="8"/>
      <c r="B164" s="21">
        <v>6000</v>
      </c>
      <c r="C164" s="34" t="s">
        <v>109</v>
      </c>
      <c r="D164" s="38">
        <f>+D166</f>
        <v>0</v>
      </c>
      <c r="E164" s="36">
        <f>+E166</f>
        <v>9869789</v>
      </c>
      <c r="F164" s="18">
        <f t="shared" ref="F164" si="17">+F166</f>
        <v>350871</v>
      </c>
    </row>
    <row r="165" spans="1:6" ht="12.75" customHeight="1" x14ac:dyDescent="0.2">
      <c r="A165" s="8"/>
      <c r="B165" s="22"/>
      <c r="C165" s="33"/>
      <c r="D165" s="45"/>
      <c r="E165" s="46"/>
      <c r="F165" s="23"/>
    </row>
    <row r="166" spans="1:6" ht="12.75" customHeight="1" x14ac:dyDescent="0.2">
      <c r="A166" s="8"/>
      <c r="B166" s="21">
        <v>6200</v>
      </c>
      <c r="C166" s="34" t="s">
        <v>110</v>
      </c>
      <c r="D166" s="38">
        <f>+D167</f>
        <v>0</v>
      </c>
      <c r="E166" s="36">
        <f>+E167</f>
        <v>9869789</v>
      </c>
      <c r="F166" s="18">
        <f t="shared" ref="F166" si="18">+F167</f>
        <v>350871</v>
      </c>
    </row>
    <row r="167" spans="1:6" ht="12.75" customHeight="1" x14ac:dyDescent="0.2">
      <c r="B167" s="22">
        <v>62202</v>
      </c>
      <c r="C167" s="33" t="s">
        <v>111</v>
      </c>
      <c r="D167" s="45">
        <v>0</v>
      </c>
      <c r="E167" s="46">
        <v>9869789</v>
      </c>
      <c r="F167" s="23">
        <v>350871</v>
      </c>
    </row>
    <row r="168" spans="1:6" ht="12.75" customHeight="1" x14ac:dyDescent="0.2">
      <c r="B168" s="22"/>
      <c r="C168" s="33"/>
      <c r="D168" s="45"/>
      <c r="E168" s="46"/>
      <c r="F168" s="23"/>
    </row>
    <row r="169" spans="1:6" ht="12.75" customHeight="1" x14ac:dyDescent="0.2">
      <c r="B169" s="16">
        <v>7000</v>
      </c>
      <c r="C169" s="37" t="s">
        <v>123</v>
      </c>
      <c r="D169" s="38">
        <f>+D171</f>
        <v>438705875</v>
      </c>
      <c r="E169" s="36">
        <f>+E171</f>
        <v>438705875</v>
      </c>
      <c r="F169" s="36">
        <f>+F171</f>
        <v>438705875</v>
      </c>
    </row>
    <row r="170" spans="1:6" ht="12.75" customHeight="1" x14ac:dyDescent="0.2">
      <c r="B170" s="41"/>
      <c r="C170" s="39"/>
      <c r="D170" s="41"/>
      <c r="E170" s="39"/>
      <c r="F170" s="23"/>
    </row>
    <row r="171" spans="1:6" ht="12.75" customHeight="1" x14ac:dyDescent="0.2">
      <c r="B171" s="21">
        <v>7500</v>
      </c>
      <c r="C171" s="34" t="s">
        <v>122</v>
      </c>
      <c r="D171" s="38">
        <f>+D172</f>
        <v>438705875</v>
      </c>
      <c r="E171" s="36">
        <f>+E172</f>
        <v>438705875</v>
      </c>
      <c r="F171" s="36">
        <f>+F172</f>
        <v>438705875</v>
      </c>
    </row>
    <row r="172" spans="1:6" ht="12.75" customHeight="1" x14ac:dyDescent="0.2">
      <c r="B172" s="22">
        <v>75602</v>
      </c>
      <c r="C172" s="33" t="s">
        <v>124</v>
      </c>
      <c r="D172" s="45">
        <v>438705875</v>
      </c>
      <c r="E172" s="46">
        <v>438705875</v>
      </c>
      <c r="F172" s="23">
        <v>438705875</v>
      </c>
    </row>
    <row r="173" spans="1:6" ht="12.75" customHeight="1" x14ac:dyDescent="0.2">
      <c r="B173" s="30"/>
      <c r="C173" s="40"/>
      <c r="D173" s="47"/>
      <c r="E173" s="48"/>
      <c r="F173" s="32"/>
    </row>
    <row r="174" spans="1:6" x14ac:dyDescent="0.2">
      <c r="A174" s="7"/>
      <c r="B174" s="3"/>
      <c r="C174" s="3"/>
      <c r="D174" s="4"/>
      <c r="E174" s="4"/>
    </row>
  </sheetData>
  <sheetProtection algorithmName="SHA-512" hashValue="KNxDx9DNdip/otq3HucLr0tBTAS+RiJq51f1Nkhc+x3TsW2tddeXlZfBrNc3EiUX7fz9PNtmH/AuNHVZOIGXzA==" saltValue="DRjj727bLQgGzc5Ykx72Rw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1" fitToHeight="0" orientation="portrait" r:id="rId1"/>
  <headerFooter>
    <oddHeader>&amp;L&amp;G&amp;R&amp;G</oddHeader>
  </headerFooter>
  <rowBreaks count="3" manualBreakCount="3">
    <brk id="52" min="1" max="5" man="1"/>
    <brk id="94" min="1" max="5" man="1"/>
    <brk id="142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4to Trimestre 2019</vt:lpstr>
      <vt:lpstr>Hoja1</vt:lpstr>
      <vt:lpstr>'4to Trimestre 2019'!Área_de_impresión</vt:lpstr>
      <vt:lpstr>'4to Trimestre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Ricardo Bautista Reyes</cp:lastModifiedBy>
  <cp:lastPrinted>2020-01-22T00:10:01Z</cp:lastPrinted>
  <dcterms:created xsi:type="dcterms:W3CDTF">2016-10-04T21:04:57Z</dcterms:created>
  <dcterms:modified xsi:type="dcterms:W3CDTF">2020-01-22T15:59:54Z</dcterms:modified>
  <cp:contentStatus/>
</cp:coreProperties>
</file>