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rodriguez\Desktop\SIPOT (Estado del ejercicio presupuestal)\2019\3er Trimestre\"/>
    </mc:Choice>
  </mc:AlternateContent>
  <workbookProtection workbookAlgorithmName="SHA-512" workbookHashValue="MI01rTK9zY0l64Va8FBTrFeJNFsULED6zVgsB0wTomc+1I2yIk6l/tRL+hg3usY2CSP9DTZnesnh0+oZaJ+Q2A==" workbookSaltValue="iX33zgnGy/xy2a3Fxd9GsQ==" workbookSpinCount="100000" lockStructure="1"/>
  <bookViews>
    <workbookView xWindow="0" yWindow="0" windowWidth="21600" windowHeight="9600"/>
  </bookViews>
  <sheets>
    <sheet name="3er Trimestre 2019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'3er Trimestre 2019'!$B$2:$F$172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'3er Trimestre 2019'!$1:$13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D23" i="1"/>
  <c r="F124" i="1" l="1"/>
  <c r="E124" i="1"/>
  <c r="D124" i="1"/>
  <c r="F115" i="1"/>
  <c r="E115" i="1"/>
  <c r="D115" i="1"/>
  <c r="F61" i="1" l="1"/>
  <c r="E61" i="1"/>
  <c r="D61" i="1"/>
  <c r="F129" i="1" l="1"/>
  <c r="E129" i="1"/>
  <c r="D129" i="1"/>
  <c r="F65" i="1" l="1"/>
  <c r="E65" i="1"/>
  <c r="D65" i="1"/>
  <c r="F159" i="1"/>
  <c r="E159" i="1"/>
  <c r="D159" i="1"/>
  <c r="F170" i="1" l="1"/>
  <c r="F168" i="1" s="1"/>
  <c r="D170" i="1"/>
  <c r="D168" i="1" s="1"/>
  <c r="E170" i="1"/>
  <c r="E168" i="1" s="1"/>
  <c r="F165" i="1" l="1"/>
  <c r="F163" i="1" s="1"/>
  <c r="E165" i="1"/>
  <c r="E163" i="1" s="1"/>
  <c r="D165" i="1"/>
  <c r="D163" i="1" s="1"/>
  <c r="F156" i="1"/>
  <c r="E156" i="1"/>
  <c r="D156" i="1"/>
  <c r="F152" i="1"/>
  <c r="E152" i="1"/>
  <c r="D152" i="1"/>
  <c r="F147" i="1"/>
  <c r="E147" i="1"/>
  <c r="D147" i="1"/>
  <c r="F137" i="1"/>
  <c r="E137" i="1"/>
  <c r="D137" i="1"/>
  <c r="F110" i="1"/>
  <c r="E110" i="1"/>
  <c r="D110" i="1"/>
  <c r="F95" i="1"/>
  <c r="E95" i="1"/>
  <c r="D95" i="1"/>
  <c r="F86" i="1"/>
  <c r="E86" i="1"/>
  <c r="D86" i="1"/>
  <c r="F76" i="1"/>
  <c r="E76" i="1"/>
  <c r="D76" i="1"/>
  <c r="F71" i="1"/>
  <c r="E71" i="1"/>
  <c r="D71" i="1"/>
  <c r="F68" i="1"/>
  <c r="E68" i="1"/>
  <c r="D68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5" i="1"/>
  <c r="E143" i="1" s="1"/>
  <c r="F74" i="1"/>
  <c r="D18" i="1"/>
  <c r="F145" i="1"/>
  <c r="F143" i="1" s="1"/>
  <c r="D74" i="1"/>
  <c r="E74" i="1"/>
  <c r="F18" i="1"/>
  <c r="D145" i="1"/>
  <c r="D143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<sst xmlns="http://schemas.openxmlformats.org/spreadsheetml/2006/main" count="136" uniqueCount="136">
  <si>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</si>
  <si>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</si>
  <si>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</si>
  <si>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</si>
  <si>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</si>
  <si>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</si>
  <si>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</si>
  <si>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</si>
  <si>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</si>
  <si>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</si>
  <si>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</si>
  <si>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</si>
  <si>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</si>
  <si>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</si>
  <si>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</si>
  <si>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</si>
  <si>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</si>
  <si>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</si>
  <si>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</si>
  <si>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</si>
  <si>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</si>
  <si>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</si>
  <si>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</si>
  <si>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</si>
  <si>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</si>
  <si>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</si>
  <si>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</si>
  <si>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</si>
  <si>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</si>
  <si>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</si>
  <si>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</si>
  <si>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</si>
  <si>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</si>
  <si>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</si>
  <si>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</si>
  <si>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</si>
  <si>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</si>
  <si>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</si>
  <si>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</si>
  <si>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</si>
  <si>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</si>
  <si>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</si>
  <si>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</si>
  <si>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</si>
  <si>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</si>
  <si>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</si>
  <si>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</si>
  <si>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</si>
  <si>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</si>
  <si>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</si>
  <si>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</si>
  <si>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</si>
  <si>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</si>
  <si>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</si>
  <si>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</si>
  <si>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</si>
  <si>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</si>
  <si>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</si>
  <si>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</si>
  <si>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</si>
  <si>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</si>
  <si>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</si>
  <si>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</si>
  <si>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</si>
  <si>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</si>
  <si>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</si>
  <si>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</si>
  <si>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</si>
  <si>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</si>
  <si>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</si>
  <si>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</si>
  <si>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</si>
  <si>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</si>
  <si>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</si>
  <si>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</si>
  <si>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</si>
  <si>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</si>
  <si>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</si>
  <si>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</si>
  <si>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</si>
  <si>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</si>
  <si>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</si>
  <si>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</si>
  <si>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</si>
  <si>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</si>
  <si>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</si>
  <si>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</si>
  <si>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</si>
  <si>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</si>
  <si>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</si>
  <si>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</si>
  <si>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</si>
  <si>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</si>
  <si>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</si>
  <si>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</si>
  <si>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</si>
  <si>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</si>
  <si>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</si>
  <si>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</si>
  <si>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</si>
  <si>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</si>
  <si>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</si>
  <si>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</si>
  <si>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</si>
  <si>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</si>
  <si>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</si>
  <si>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</si>
  <si>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</si>
  <si>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</si>
  <si>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</si>
  <si>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</si>
  <si>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</si>
  <si>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</si>
  <si>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</si>
  <si>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</si>
  <si>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</si>
  <si>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</si>
  <si>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</si>
  <si>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</si>
  <si>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</si>
  <si>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</si>
  <si>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</si>
  <si>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</si>
  <si>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</si>
  <si>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</si>
  <si>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</si>
  <si>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</si>
  <si>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</si>
  <si>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</si>
  <si>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</si>
  <si>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</si>
  <si>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</si>
  <si>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</si>
  <si>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</si>
  <si>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</si>
  <si>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Estado del Ejercicio Presupuestal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</si>
</sst>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3"/>
  <sheetViews>
    <sheetView tabSelected="1" zoomScaleNormal="100" workbookViewId="0"/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7" t="s">
        <v>0</v>
      </c>
      <c r="C2" s="57"/>
      <c r="D2" s="57"/>
      <c r="E2" s="57"/>
      <c r="F2" s="57"/>
    </row>
    <row r="3" spans="1:6" ht="15.75" x14ac:dyDescent="0.25">
      <c r="B3" s="57" t="s">
        <v>112</v>
      </c>
      <c r="C3" s="57"/>
      <c r="D3" s="57"/>
      <c r="E3" s="57"/>
      <c r="F3" s="57"/>
    </row>
    <row r="4" spans="1:6" ht="15.75" x14ac:dyDescent="0.25">
      <c r="B4" s="57" t="s">
        <v>1</v>
      </c>
      <c r="C4" s="57"/>
      <c r="D4" s="57"/>
      <c r="E4" s="57"/>
      <c r="F4" s="57"/>
    </row>
    <row r="5" spans="1:6" ht="15.75" x14ac:dyDescent="0.25">
      <c r="B5" s="57" t="s">
        <v>116</v>
      </c>
      <c r="C5" s="57"/>
      <c r="D5" s="57"/>
      <c r="E5" s="57"/>
      <c r="F5" s="57"/>
    </row>
    <row r="6" spans="1:6" ht="15.75" x14ac:dyDescent="0.25">
      <c r="B6" s="57" t="s">
        <v>2</v>
      </c>
      <c r="C6" s="57"/>
      <c r="D6" s="57"/>
      <c r="E6" s="57"/>
      <c r="F6" s="57"/>
    </row>
    <row r="7" spans="1:6" x14ac:dyDescent="0.2">
      <c r="B7" s="58" t="s">
        <v>135</v>
      </c>
      <c r="C7" s="58"/>
      <c r="D7" s="58"/>
      <c r="E7" s="58"/>
      <c r="F7" s="58"/>
    </row>
    <row r="8" spans="1:6" x14ac:dyDescent="0.2">
      <c r="B8" s="58" t="s">
        <v>3</v>
      </c>
      <c r="C8" s="58"/>
      <c r="D8" s="58"/>
      <c r="E8" s="58"/>
      <c r="F8" s="58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1" t="s">
        <v>113</v>
      </c>
      <c r="C11" s="51" t="s">
        <v>4</v>
      </c>
      <c r="D11" s="55" t="s">
        <v>5</v>
      </c>
      <c r="E11" s="56"/>
      <c r="F11" s="53" t="s">
        <v>114</v>
      </c>
    </row>
    <row r="12" spans="1:6" ht="15.75" customHeight="1" x14ac:dyDescent="0.2">
      <c r="A12" s="11"/>
      <c r="B12" s="52"/>
      <c r="C12" s="52"/>
      <c r="D12" s="1" t="s">
        <v>6</v>
      </c>
      <c r="E12" s="1" t="s">
        <v>7</v>
      </c>
      <c r="F12" s="54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SUM(D16,D143,D168)</f>
        <v>2777427222</v>
      </c>
      <c r="E14" s="36">
        <f>SUM(E16,E143,E168)</f>
        <v>2777427222</v>
      </c>
      <c r="F14" s="18">
        <f>SUM(F16,F143,F168)</f>
        <v>1829524088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+D18+D53+D74</f>
        <v>2338721347</v>
      </c>
      <c r="E16" s="36">
        <f>+E18+E53+E74</f>
        <v>2305486248</v>
      </c>
      <c r="F16" s="18">
        <f>+F18+F53+F74</f>
        <v>1435176250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787054954</v>
      </c>
      <c r="E18" s="36">
        <f>SUM(E20,E23,E27,E31,E39,E47,E50)</f>
        <v>814107207</v>
      </c>
      <c r="F18" s="18">
        <f>SUM(F20,F23,F27,F31,F39,F47,F50)</f>
        <v>627108278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195822938</v>
      </c>
      <c r="E20" s="36">
        <f>+E21</f>
        <v>195822938</v>
      </c>
      <c r="F20" s="18">
        <f t="shared" ref="F20" si="0">+F21</f>
        <v>163267197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195822938</v>
      </c>
      <c r="E21" s="46">
        <v>195822938</v>
      </c>
      <c r="F21" s="23">
        <v>163267197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42760947</v>
      </c>
      <c r="E23" s="36">
        <f t="shared" ref="E23:F23" si="1">SUM(E24:E25)</f>
        <v>1500000</v>
      </c>
      <c r="F23" s="18">
        <f t="shared" si="1"/>
        <v>755500</v>
      </c>
    </row>
    <row r="24" spans="2:6" s="5" customFormat="1" ht="12.75" customHeight="1" x14ac:dyDescent="0.2">
      <c r="B24" s="22">
        <v>12201</v>
      </c>
      <c r="C24" s="20" t="s">
        <v>132</v>
      </c>
      <c r="D24" s="45">
        <v>42760947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1500000</v>
      </c>
      <c r="F25" s="23">
        <v>755500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67062287</v>
      </c>
      <c r="E27" s="36">
        <f>SUM(E28:E29)</f>
        <v>72980837</v>
      </c>
      <c r="F27" s="18">
        <f t="shared" ref="F27" si="2">SUM(F28:F29)</f>
        <v>28891399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6586046</v>
      </c>
      <c r="E28" s="46">
        <v>12504596</v>
      </c>
      <c r="F28" s="23">
        <v>9924911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60476241</v>
      </c>
      <c r="E29" s="46">
        <v>60476241</v>
      </c>
      <c r="F29" s="23">
        <v>18966488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128000198</v>
      </c>
      <c r="E31" s="36">
        <f>SUM(E32:E37)</f>
        <v>106732658</v>
      </c>
      <c r="F31" s="18">
        <f t="shared" ref="F31" si="3">SUM(F32:F37)</f>
        <v>77927909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56332219</v>
      </c>
      <c r="E32" s="46">
        <v>56332219</v>
      </c>
      <c r="F32" s="23">
        <v>39387800</v>
      </c>
    </row>
    <row r="33" spans="1:6" ht="12.75" customHeight="1" x14ac:dyDescent="0.2">
      <c r="B33" s="22">
        <v>14202</v>
      </c>
      <c r="C33" s="20" t="s">
        <v>19</v>
      </c>
      <c r="D33" s="45">
        <v>25798578</v>
      </c>
      <c r="E33" s="46">
        <v>25798578</v>
      </c>
      <c r="F33" s="23">
        <v>20262890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10319433</v>
      </c>
      <c r="E34" s="46">
        <v>10319433</v>
      </c>
      <c r="F34" s="23">
        <v>8105172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8287354</v>
      </c>
      <c r="E35" s="46">
        <v>8287354</v>
      </c>
      <c r="F35" s="23">
        <v>4867198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22199574</v>
      </c>
      <c r="E36" s="46">
        <v>4199574</v>
      </c>
      <c r="F36" s="23">
        <v>3509349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5063040</v>
      </c>
      <c r="E37" s="46">
        <v>1795500</v>
      </c>
      <c r="F37" s="23">
        <v>1795500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290830021</v>
      </c>
      <c r="E39" s="36">
        <f>SUM(E40:E45)</f>
        <v>377143221</v>
      </c>
      <c r="F39" s="18">
        <f t="shared" ref="F39" si="4">SUM(F40:F45)</f>
        <v>316917283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45969205</v>
      </c>
      <c r="E40" s="46">
        <v>45969205</v>
      </c>
      <c r="F40" s="23">
        <v>35753704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8741704</v>
      </c>
      <c r="E41" s="46">
        <v>92180169</v>
      </c>
      <c r="F41" s="23">
        <v>92097568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29936091</v>
      </c>
      <c r="E42" s="46">
        <v>21936091</v>
      </c>
      <c r="F42" s="23">
        <v>9896186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197850626</v>
      </c>
      <c r="E43" s="46">
        <v>197850626</v>
      </c>
      <c r="F43" s="23">
        <v>172548469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6192555</v>
      </c>
      <c r="E44" s="46">
        <v>6192555</v>
      </c>
      <c r="F44" s="23">
        <v>110585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2139840</v>
      </c>
      <c r="E45" s="46">
        <v>13014575</v>
      </c>
      <c r="F45" s="23">
        <v>6510771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20578563</v>
      </c>
      <c r="E47" s="36">
        <f>SUM(E48:E48)</f>
        <v>20578563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20578563</v>
      </c>
      <c r="E48" s="46">
        <v>20578563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42000000</v>
      </c>
      <c r="E50" s="36">
        <f t="shared" ref="E50:F50" si="5">+E51</f>
        <v>39348990</v>
      </c>
      <c r="F50" s="18">
        <f t="shared" si="5"/>
        <v>39348990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42000000</v>
      </c>
      <c r="E51" s="46">
        <v>39348990</v>
      </c>
      <c r="F51" s="23">
        <v>39348990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+D55+D61+D65+D68+D71</f>
        <v>10936288</v>
      </c>
      <c r="E53" s="36">
        <f>+E55+E61+E65+E68+E71</f>
        <v>10484898</v>
      </c>
      <c r="F53" s="36">
        <f>+F55+F61+F65+F68+F71</f>
        <v>2666475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SUM(D56:D59)</f>
        <v>4767033</v>
      </c>
      <c r="E55" s="36">
        <f>SUM(E56:E59)</f>
        <v>4765643</v>
      </c>
      <c r="F55" s="18">
        <f t="shared" ref="F55" si="6">SUM(F56:F59)</f>
        <v>653630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4317060</v>
      </c>
      <c r="E56" s="46">
        <v>4316171</v>
      </c>
      <c r="F56" s="23">
        <v>505510</v>
      </c>
    </row>
    <row r="57" spans="1:6" ht="12.75" customHeight="1" x14ac:dyDescent="0.2">
      <c r="B57" s="22">
        <v>21401</v>
      </c>
      <c r="C57" s="20" t="s">
        <v>38</v>
      </c>
      <c r="D57" s="45">
        <v>360500</v>
      </c>
      <c r="E57" s="46">
        <v>311500</v>
      </c>
      <c r="F57" s="23">
        <v>47761</v>
      </c>
    </row>
    <row r="58" spans="1:6" ht="12.75" customHeight="1" x14ac:dyDescent="0.2">
      <c r="B58" s="22">
        <v>21501</v>
      </c>
      <c r="C58" s="20" t="s">
        <v>39</v>
      </c>
      <c r="D58" s="45">
        <v>89473</v>
      </c>
      <c r="E58" s="46">
        <v>137083</v>
      </c>
      <c r="F58" s="23">
        <v>99470</v>
      </c>
    </row>
    <row r="59" spans="1:6" s="7" customFormat="1" ht="12.75" customHeight="1" x14ac:dyDescent="0.2">
      <c r="B59" s="22">
        <v>21601</v>
      </c>
      <c r="C59" s="20" t="s">
        <v>40</v>
      </c>
      <c r="D59" s="45">
        <v>0</v>
      </c>
      <c r="E59" s="46">
        <v>889</v>
      </c>
      <c r="F59" s="23">
        <v>889</v>
      </c>
    </row>
    <row r="60" spans="1:6" s="7" customFormat="1" ht="12.75" customHeight="1" x14ac:dyDescent="0.2">
      <c r="A60" s="6"/>
      <c r="B60" s="22"/>
      <c r="C60" s="20"/>
      <c r="D60" s="45"/>
      <c r="E60" s="46"/>
      <c r="F60" s="23"/>
    </row>
    <row r="61" spans="1:6" ht="12.75" customHeight="1" x14ac:dyDescent="0.2">
      <c r="A61" s="5"/>
      <c r="B61" s="21">
        <v>2200</v>
      </c>
      <c r="C61" s="17" t="s">
        <v>41</v>
      </c>
      <c r="D61" s="38">
        <f>SUM(D62:D63)</f>
        <v>853000</v>
      </c>
      <c r="E61" s="36">
        <f t="shared" ref="E61:F61" si="7">SUM(E62:E63)</f>
        <v>1875382</v>
      </c>
      <c r="F61" s="18">
        <f t="shared" si="7"/>
        <v>1318402</v>
      </c>
    </row>
    <row r="62" spans="1:6" s="8" customFormat="1" ht="12.75" customHeight="1" x14ac:dyDescent="0.2">
      <c r="A62" s="7"/>
      <c r="B62" s="22">
        <v>22104</v>
      </c>
      <c r="C62" s="20" t="s">
        <v>42</v>
      </c>
      <c r="D62" s="45">
        <v>853000</v>
      </c>
      <c r="E62" s="46">
        <v>1875382</v>
      </c>
      <c r="F62" s="23">
        <v>1318402</v>
      </c>
    </row>
    <row r="63" spans="1:6" s="8" customFormat="1" ht="12.75" customHeight="1" x14ac:dyDescent="0.2">
      <c r="A63" s="7"/>
      <c r="B63" s="22">
        <v>22301</v>
      </c>
      <c r="C63" s="20" t="s">
        <v>128</v>
      </c>
      <c r="D63" s="45">
        <v>0</v>
      </c>
      <c r="E63" s="46">
        <v>0</v>
      </c>
      <c r="F63" s="23">
        <v>0</v>
      </c>
    </row>
    <row r="64" spans="1:6" s="8" customFormat="1" ht="12.75" customHeight="1" x14ac:dyDescent="0.2">
      <c r="A64" s="7"/>
      <c r="B64" s="22"/>
      <c r="C64" s="20"/>
      <c r="D64" s="45"/>
      <c r="E64" s="46"/>
      <c r="F64" s="23"/>
    </row>
    <row r="65" spans="1:6" ht="12.75" customHeight="1" x14ac:dyDescent="0.2">
      <c r="A65" s="5"/>
      <c r="B65" s="21">
        <v>2500</v>
      </c>
      <c r="C65" s="17" t="s">
        <v>43</v>
      </c>
      <c r="D65" s="38">
        <f>SUM(D66:D66)</f>
        <v>200000</v>
      </c>
      <c r="E65" s="36">
        <f>SUM(E66:E66)</f>
        <v>200000</v>
      </c>
      <c r="F65" s="18">
        <f>SUM(F66:F66)</f>
        <v>29785</v>
      </c>
    </row>
    <row r="66" spans="1:6" ht="12.75" customHeight="1" x14ac:dyDescent="0.2">
      <c r="B66" s="22">
        <v>25301</v>
      </c>
      <c r="C66" s="20" t="s">
        <v>44</v>
      </c>
      <c r="D66" s="45">
        <v>200000</v>
      </c>
      <c r="E66" s="46">
        <v>200000</v>
      </c>
      <c r="F66" s="23">
        <v>29785</v>
      </c>
    </row>
    <row r="67" spans="1:6" s="8" customFormat="1" ht="12.75" customHeight="1" x14ac:dyDescent="0.2">
      <c r="A67" s="7"/>
      <c r="B67" s="22"/>
      <c r="C67" s="20"/>
      <c r="D67" s="45"/>
      <c r="E67" s="46"/>
      <c r="F67" s="23"/>
    </row>
    <row r="68" spans="1:6" ht="12.75" customHeight="1" x14ac:dyDescent="0.2">
      <c r="A68" s="8"/>
      <c r="B68" s="21">
        <v>2600</v>
      </c>
      <c r="C68" s="17" t="s">
        <v>45</v>
      </c>
      <c r="D68" s="38">
        <f>+D69</f>
        <v>2116255</v>
      </c>
      <c r="E68" s="36">
        <f>+E69</f>
        <v>1393873</v>
      </c>
      <c r="F68" s="18">
        <f t="shared" ref="F68" si="8">+F69</f>
        <v>370282</v>
      </c>
    </row>
    <row r="69" spans="1:6" s="7" customFormat="1" ht="12.75" customHeight="1" x14ac:dyDescent="0.2">
      <c r="A69" s="6"/>
      <c r="B69" s="22">
        <v>26103</v>
      </c>
      <c r="C69" s="20" t="s">
        <v>46</v>
      </c>
      <c r="D69" s="45">
        <v>2116255</v>
      </c>
      <c r="E69" s="46">
        <v>1393873</v>
      </c>
      <c r="F69" s="23">
        <v>370282</v>
      </c>
    </row>
    <row r="70" spans="1:6" s="7" customFormat="1" ht="12.75" customHeight="1" x14ac:dyDescent="0.2">
      <c r="A70" s="6"/>
      <c r="B70" s="22"/>
      <c r="C70" s="20"/>
      <c r="D70" s="45"/>
      <c r="E70" s="46"/>
      <c r="F70" s="23"/>
    </row>
    <row r="71" spans="1:6" s="7" customFormat="1" ht="12.75" customHeight="1" x14ac:dyDescent="0.2">
      <c r="B71" s="21">
        <v>2700</v>
      </c>
      <c r="C71" s="17" t="s">
        <v>47</v>
      </c>
      <c r="D71" s="38">
        <f>+D72</f>
        <v>3000000</v>
      </c>
      <c r="E71" s="36">
        <f>+E72</f>
        <v>2250000</v>
      </c>
      <c r="F71" s="18">
        <f t="shared" ref="F71" si="9">+F72</f>
        <v>294376</v>
      </c>
    </row>
    <row r="72" spans="1:6" ht="12.75" customHeight="1" x14ac:dyDescent="0.2">
      <c r="A72" s="7"/>
      <c r="B72" s="22">
        <v>27101</v>
      </c>
      <c r="C72" s="20" t="s">
        <v>48</v>
      </c>
      <c r="D72" s="45">
        <v>3000000</v>
      </c>
      <c r="E72" s="46">
        <v>2250000</v>
      </c>
      <c r="F72" s="23">
        <v>294376</v>
      </c>
    </row>
    <row r="73" spans="1:6" ht="12.75" customHeight="1" x14ac:dyDescent="0.2">
      <c r="A73" s="7"/>
      <c r="B73" s="22"/>
      <c r="C73" s="20"/>
      <c r="D73" s="45"/>
      <c r="E73" s="46"/>
      <c r="F73" s="23"/>
    </row>
    <row r="74" spans="1:6" s="8" customFormat="1" ht="12.75" customHeight="1" x14ac:dyDescent="0.2">
      <c r="A74" s="7"/>
      <c r="B74" s="21">
        <v>3000</v>
      </c>
      <c r="C74" s="17" t="s">
        <v>49</v>
      </c>
      <c r="D74" s="38">
        <f>+D76+D86+D95+D110+D115+D124+D129+D135+D137</f>
        <v>1540730105</v>
      </c>
      <c r="E74" s="36">
        <f>+E76+E86+E95+E110+E115+E124+E129+E135+E137</f>
        <v>1480894143</v>
      </c>
      <c r="F74" s="18">
        <f>+F76+F86+F95+F110+F115+F124+F129+F135+F137</f>
        <v>805401497</v>
      </c>
    </row>
    <row r="75" spans="1:6" s="8" customFormat="1" ht="12.75" customHeight="1" x14ac:dyDescent="0.2">
      <c r="A75" s="5"/>
      <c r="B75" s="22"/>
      <c r="C75" s="20"/>
      <c r="D75" s="45"/>
      <c r="E75" s="46"/>
      <c r="F75" s="23"/>
    </row>
    <row r="76" spans="1:6" s="7" customFormat="1" ht="12.75" customHeight="1" x14ac:dyDescent="0.2">
      <c r="A76" s="6"/>
      <c r="B76" s="21">
        <v>3100</v>
      </c>
      <c r="C76" s="17" t="s">
        <v>50</v>
      </c>
      <c r="D76" s="38">
        <f>SUM(D77:D84)</f>
        <v>228368142</v>
      </c>
      <c r="E76" s="36">
        <f>SUM(E77:E84)</f>
        <v>255032942</v>
      </c>
      <c r="F76" s="18">
        <f>SUM(F77:F84)</f>
        <v>81380014</v>
      </c>
    </row>
    <row r="77" spans="1:6" s="7" customFormat="1" ht="12.75" customHeight="1" x14ac:dyDescent="0.2">
      <c r="A77" s="5"/>
      <c r="B77" s="22">
        <v>31101</v>
      </c>
      <c r="C77" s="20" t="s">
        <v>51</v>
      </c>
      <c r="D77" s="45">
        <v>11926025</v>
      </c>
      <c r="E77" s="46">
        <v>11926025</v>
      </c>
      <c r="F77" s="23">
        <v>9115725</v>
      </c>
    </row>
    <row r="78" spans="1:6" s="7" customFormat="1" ht="12.75" customHeight="1" x14ac:dyDescent="0.2">
      <c r="B78" s="22">
        <v>31301</v>
      </c>
      <c r="C78" s="20" t="s">
        <v>52</v>
      </c>
      <c r="D78" s="45">
        <v>1363600</v>
      </c>
      <c r="E78" s="46">
        <v>1363600</v>
      </c>
      <c r="F78" s="23">
        <v>1067823</v>
      </c>
    </row>
    <row r="79" spans="1:6" s="2" customFormat="1" ht="12.75" customHeight="1" x14ac:dyDescent="0.2">
      <c r="A79" s="8"/>
      <c r="B79" s="22">
        <v>31401</v>
      </c>
      <c r="C79" s="20" t="s">
        <v>53</v>
      </c>
      <c r="D79" s="45">
        <v>5106811</v>
      </c>
      <c r="E79" s="46">
        <v>3006811</v>
      </c>
      <c r="F79" s="23">
        <v>1429600</v>
      </c>
    </row>
    <row r="80" spans="1:6" s="8" customFormat="1" ht="12.75" customHeight="1" x14ac:dyDescent="0.2">
      <c r="B80" s="22">
        <v>31501</v>
      </c>
      <c r="C80" s="20" t="s">
        <v>54</v>
      </c>
      <c r="D80" s="45">
        <v>839714</v>
      </c>
      <c r="E80" s="46">
        <v>739714</v>
      </c>
      <c r="F80" s="23">
        <v>63711</v>
      </c>
    </row>
    <row r="81" spans="1:6" ht="12.75" customHeight="1" x14ac:dyDescent="0.2">
      <c r="A81" s="8"/>
      <c r="B81" s="22">
        <v>31602</v>
      </c>
      <c r="C81" s="20" t="s">
        <v>55</v>
      </c>
      <c r="D81" s="45">
        <v>202873838</v>
      </c>
      <c r="E81" s="46">
        <v>232214638</v>
      </c>
      <c r="F81" s="23">
        <v>66841125</v>
      </c>
    </row>
    <row r="82" spans="1:6" s="8" customFormat="1" ht="12.75" customHeight="1" x14ac:dyDescent="0.2">
      <c r="B82" s="22">
        <v>31701</v>
      </c>
      <c r="C82" s="20" t="s">
        <v>56</v>
      </c>
      <c r="D82" s="45">
        <v>729000</v>
      </c>
      <c r="E82" s="46">
        <v>618000</v>
      </c>
      <c r="F82" s="23">
        <v>8320</v>
      </c>
    </row>
    <row r="83" spans="1:6" s="7" customFormat="1" ht="12.75" customHeight="1" x14ac:dyDescent="0.2">
      <c r="B83" s="22">
        <v>31801</v>
      </c>
      <c r="C83" s="20" t="s">
        <v>57</v>
      </c>
      <c r="D83" s="45">
        <v>2335154</v>
      </c>
      <c r="E83" s="46">
        <v>1970154</v>
      </c>
      <c r="F83" s="23">
        <v>694267</v>
      </c>
    </row>
    <row r="84" spans="1:6" s="8" customFormat="1" ht="12.75" customHeight="1" x14ac:dyDescent="0.2">
      <c r="A84" s="7"/>
      <c r="B84" s="22">
        <v>31902</v>
      </c>
      <c r="C84" s="20" t="s">
        <v>58</v>
      </c>
      <c r="D84" s="45">
        <v>3194000</v>
      </c>
      <c r="E84" s="46">
        <v>3194000</v>
      </c>
      <c r="F84" s="23">
        <v>2159443</v>
      </c>
    </row>
    <row r="85" spans="1:6" s="8" customFormat="1" ht="12.75" customHeight="1" x14ac:dyDescent="0.2">
      <c r="B85" s="24"/>
      <c r="C85" s="25"/>
      <c r="D85" s="45"/>
      <c r="E85" s="46"/>
      <c r="F85" s="23"/>
    </row>
    <row r="86" spans="1:6" ht="12.75" customHeight="1" x14ac:dyDescent="0.2">
      <c r="A86" s="8"/>
      <c r="B86" s="21">
        <v>3200</v>
      </c>
      <c r="C86" s="17" t="s">
        <v>59</v>
      </c>
      <c r="D86" s="38">
        <f t="shared" ref="D86:F86" si="10">SUM(D87:D93)</f>
        <v>135991256</v>
      </c>
      <c r="E86" s="36">
        <f t="shared" si="10"/>
        <v>314761614</v>
      </c>
      <c r="F86" s="18">
        <f t="shared" si="10"/>
        <v>269248543</v>
      </c>
    </row>
    <row r="87" spans="1:6" s="7" customFormat="1" ht="12.75" customHeight="1" x14ac:dyDescent="0.2">
      <c r="A87" s="8"/>
      <c r="B87" s="22">
        <v>32201</v>
      </c>
      <c r="C87" s="20" t="s">
        <v>60</v>
      </c>
      <c r="D87" s="45">
        <v>22453745</v>
      </c>
      <c r="E87" s="46">
        <v>22453745</v>
      </c>
      <c r="F87" s="23">
        <v>14908113</v>
      </c>
    </row>
    <row r="88" spans="1:6" ht="12.75" customHeight="1" x14ac:dyDescent="0.2">
      <c r="B88" s="22">
        <v>32301</v>
      </c>
      <c r="C88" s="20" t="s">
        <v>61</v>
      </c>
      <c r="D88" s="45">
        <v>40339030</v>
      </c>
      <c r="E88" s="46">
        <v>231228030</v>
      </c>
      <c r="F88" s="23">
        <v>213520972</v>
      </c>
    </row>
    <row r="89" spans="1:6" s="8" customFormat="1" ht="12.75" customHeight="1" x14ac:dyDescent="0.2">
      <c r="B89" s="22">
        <v>32302</v>
      </c>
      <c r="C89" s="20" t="s">
        <v>62</v>
      </c>
      <c r="D89" s="45">
        <v>0</v>
      </c>
      <c r="E89" s="46">
        <v>18000</v>
      </c>
      <c r="F89" s="23">
        <v>15500</v>
      </c>
    </row>
    <row r="90" spans="1:6" s="8" customFormat="1" ht="12.75" customHeight="1" x14ac:dyDescent="0.2">
      <c r="B90" s="22">
        <v>32503</v>
      </c>
      <c r="C90" s="20" t="s">
        <v>63</v>
      </c>
      <c r="D90" s="45">
        <v>13653524</v>
      </c>
      <c r="E90" s="46">
        <v>4153524</v>
      </c>
      <c r="F90" s="23">
        <v>1807189</v>
      </c>
    </row>
    <row r="91" spans="1:6" s="8" customFormat="1" ht="12.75" customHeight="1" x14ac:dyDescent="0.2">
      <c r="A91" s="6"/>
      <c r="B91" s="22">
        <v>32505</v>
      </c>
      <c r="C91" s="20" t="s">
        <v>64</v>
      </c>
      <c r="D91" s="45">
        <v>36960000</v>
      </c>
      <c r="E91" s="46">
        <v>36960000</v>
      </c>
      <c r="F91" s="23">
        <v>23618003</v>
      </c>
    </row>
    <row r="92" spans="1:6" s="8" customFormat="1" ht="12.75" customHeight="1" x14ac:dyDescent="0.2">
      <c r="B92" s="22">
        <v>32601</v>
      </c>
      <c r="C92" s="20" t="s">
        <v>65</v>
      </c>
      <c r="D92" s="45">
        <v>63448</v>
      </c>
      <c r="E92" s="46">
        <v>63448</v>
      </c>
      <c r="F92" s="23">
        <v>47530</v>
      </c>
    </row>
    <row r="93" spans="1:6" s="8" customFormat="1" ht="12.75" customHeight="1" x14ac:dyDescent="0.2">
      <c r="B93" s="30">
        <v>32701</v>
      </c>
      <c r="C93" s="31" t="s">
        <v>66</v>
      </c>
      <c r="D93" s="47">
        <v>22521509</v>
      </c>
      <c r="E93" s="48">
        <v>19884867</v>
      </c>
      <c r="F93" s="32">
        <v>15331236</v>
      </c>
    </row>
    <row r="94" spans="1:6" s="8" customFormat="1" ht="12.75" customHeight="1" x14ac:dyDescent="0.2">
      <c r="A94" s="6"/>
      <c r="B94" s="24"/>
      <c r="C94" s="25"/>
      <c r="D94" s="45"/>
      <c r="E94" s="46"/>
      <c r="F94" s="23"/>
    </row>
    <row r="95" spans="1:6" s="8" customFormat="1" ht="12.75" customHeight="1" x14ac:dyDescent="0.2">
      <c r="B95" s="21">
        <v>3300</v>
      </c>
      <c r="C95" s="17" t="s">
        <v>67</v>
      </c>
      <c r="D95" s="38">
        <f>SUM(D96:D108)</f>
        <v>769425813</v>
      </c>
      <c r="E95" s="36">
        <f>SUM(E96:E108)</f>
        <v>542299946</v>
      </c>
      <c r="F95" s="18">
        <f>SUM(F96:F108)</f>
        <v>270641394</v>
      </c>
    </row>
    <row r="96" spans="1:6" s="8" customFormat="1" ht="12.75" customHeight="1" x14ac:dyDescent="0.2">
      <c r="B96" s="22">
        <v>33104</v>
      </c>
      <c r="C96" s="20" t="s">
        <v>68</v>
      </c>
      <c r="D96" s="45">
        <v>21463297</v>
      </c>
      <c r="E96" s="46">
        <v>33063297</v>
      </c>
      <c r="F96" s="23">
        <v>32688663</v>
      </c>
    </row>
    <row r="97" spans="1:6" s="8" customFormat="1" ht="12.75" customHeight="1" x14ac:dyDescent="0.2">
      <c r="B97" s="22">
        <v>33105</v>
      </c>
      <c r="C97" s="20" t="s">
        <v>69</v>
      </c>
      <c r="D97" s="45">
        <v>1220000</v>
      </c>
      <c r="E97" s="46">
        <v>1620000</v>
      </c>
      <c r="F97" s="23">
        <v>100500</v>
      </c>
    </row>
    <row r="98" spans="1:6" s="8" customFormat="1" ht="12.75" customHeight="1" x14ac:dyDescent="0.2">
      <c r="B98" s="22">
        <v>33301</v>
      </c>
      <c r="C98" s="20" t="s">
        <v>70</v>
      </c>
      <c r="D98" s="45">
        <v>134696352</v>
      </c>
      <c r="E98" s="46">
        <v>15778114</v>
      </c>
      <c r="F98" s="23">
        <v>2071641</v>
      </c>
    </row>
    <row r="99" spans="1:6" s="8" customFormat="1" ht="12.75" customHeight="1" x14ac:dyDescent="0.2">
      <c r="B99" s="22">
        <v>33303</v>
      </c>
      <c r="C99" s="20" t="s">
        <v>133</v>
      </c>
      <c r="D99" s="45">
        <v>300000</v>
      </c>
      <c r="E99" s="46">
        <v>150000</v>
      </c>
      <c r="F99" s="23">
        <v>0</v>
      </c>
    </row>
    <row r="100" spans="1:6" s="8" customFormat="1" ht="12.75" customHeight="1" x14ac:dyDescent="0.2">
      <c r="B100" s="22">
        <v>33401</v>
      </c>
      <c r="C100" s="20" t="s">
        <v>71</v>
      </c>
      <c r="D100" s="45">
        <v>11320686</v>
      </c>
      <c r="E100" s="46">
        <v>4220686</v>
      </c>
      <c r="F100" s="23">
        <v>371497</v>
      </c>
    </row>
    <row r="101" spans="1:6" s="8" customFormat="1" ht="12.75" customHeight="1" x14ac:dyDescent="0.2">
      <c r="B101" s="22">
        <v>33501</v>
      </c>
      <c r="C101" s="20" t="s">
        <v>134</v>
      </c>
      <c r="D101" s="45">
        <v>2000000</v>
      </c>
      <c r="E101" s="46">
        <v>2000000</v>
      </c>
      <c r="F101" s="23">
        <v>0</v>
      </c>
    </row>
    <row r="102" spans="1:6" s="8" customFormat="1" ht="12.75" customHeight="1" x14ac:dyDescent="0.2">
      <c r="B102" s="22">
        <v>33601</v>
      </c>
      <c r="C102" s="20" t="s">
        <v>125</v>
      </c>
      <c r="D102" s="45">
        <v>0</v>
      </c>
      <c r="E102" s="46">
        <v>0</v>
      </c>
      <c r="F102" s="23">
        <v>0</v>
      </c>
    </row>
    <row r="103" spans="1:6" s="8" customFormat="1" ht="12.75" customHeight="1" x14ac:dyDescent="0.2">
      <c r="B103" s="22">
        <v>33602</v>
      </c>
      <c r="C103" s="20" t="s">
        <v>72</v>
      </c>
      <c r="D103" s="45">
        <v>16710345</v>
      </c>
      <c r="E103" s="46">
        <v>13210345</v>
      </c>
      <c r="F103" s="23">
        <v>5011985</v>
      </c>
    </row>
    <row r="104" spans="1:6" s="8" customFormat="1" ht="12.75" customHeight="1" x14ac:dyDescent="0.2">
      <c r="B104" s="22">
        <v>33604</v>
      </c>
      <c r="C104" s="20" t="s">
        <v>73</v>
      </c>
      <c r="D104" s="45">
        <v>7500000</v>
      </c>
      <c r="E104" s="46">
        <v>7500000</v>
      </c>
      <c r="F104" s="23">
        <v>226835</v>
      </c>
    </row>
    <row r="105" spans="1:6" s="8" customFormat="1" ht="12.75" customHeight="1" x14ac:dyDescent="0.2">
      <c r="B105" s="22">
        <v>33605</v>
      </c>
      <c r="C105" s="20" t="s">
        <v>74</v>
      </c>
      <c r="D105" s="45">
        <v>1480000</v>
      </c>
      <c r="E105" s="46">
        <v>1180000</v>
      </c>
      <c r="F105" s="23">
        <v>471275</v>
      </c>
    </row>
    <row r="106" spans="1:6" s="8" customFormat="1" ht="12.75" customHeight="1" x14ac:dyDescent="0.2">
      <c r="B106" s="22">
        <v>33801</v>
      </c>
      <c r="C106" s="20" t="s">
        <v>75</v>
      </c>
      <c r="D106" s="45">
        <v>27224622</v>
      </c>
      <c r="E106" s="46">
        <v>23624622</v>
      </c>
      <c r="F106" s="23">
        <v>12657287</v>
      </c>
    </row>
    <row r="107" spans="1:6" s="8" customFormat="1" ht="12.75" customHeight="1" x14ac:dyDescent="0.2">
      <c r="B107" s="22">
        <v>33901</v>
      </c>
      <c r="C107" s="20" t="s">
        <v>76</v>
      </c>
      <c r="D107" s="45">
        <v>544810511</v>
      </c>
      <c r="E107" s="46">
        <v>439152882</v>
      </c>
      <c r="F107" s="23">
        <v>216804149</v>
      </c>
    </row>
    <row r="108" spans="1:6" s="8" customFormat="1" ht="12.75" customHeight="1" x14ac:dyDescent="0.2">
      <c r="B108" s="22">
        <v>33903</v>
      </c>
      <c r="C108" s="20" t="s">
        <v>115</v>
      </c>
      <c r="D108" s="45">
        <v>700000</v>
      </c>
      <c r="E108" s="46">
        <v>800000</v>
      </c>
      <c r="F108" s="23">
        <v>237562</v>
      </c>
    </row>
    <row r="109" spans="1:6" s="8" customFormat="1" ht="12.75" customHeight="1" x14ac:dyDescent="0.2">
      <c r="B109" s="22"/>
      <c r="C109" s="20"/>
      <c r="D109" s="45"/>
      <c r="E109" s="46"/>
      <c r="F109" s="23"/>
    </row>
    <row r="110" spans="1:6" s="8" customFormat="1" ht="12.75" customHeight="1" x14ac:dyDescent="0.2">
      <c r="B110" s="21">
        <v>3400</v>
      </c>
      <c r="C110" s="17" t="s">
        <v>77</v>
      </c>
      <c r="D110" s="38">
        <f>SUM(D111:D113)</f>
        <v>48971689</v>
      </c>
      <c r="E110" s="36">
        <f>SUM(E111:E113)</f>
        <v>48971689</v>
      </c>
      <c r="F110" s="18">
        <f t="shared" ref="F110" si="11">SUM(F111:F113)</f>
        <v>20061328</v>
      </c>
    </row>
    <row r="111" spans="1:6" s="8" customFormat="1" ht="12.75" customHeight="1" x14ac:dyDescent="0.2">
      <c r="B111" s="22">
        <v>34101</v>
      </c>
      <c r="C111" s="20" t="s">
        <v>78</v>
      </c>
      <c r="D111" s="45">
        <v>46590432</v>
      </c>
      <c r="E111" s="46">
        <v>46590432</v>
      </c>
      <c r="F111" s="23">
        <v>18538657</v>
      </c>
    </row>
    <row r="112" spans="1:6" s="8" customFormat="1" ht="12.75" customHeight="1" x14ac:dyDescent="0.2">
      <c r="A112" s="6"/>
      <c r="B112" s="22">
        <v>34501</v>
      </c>
      <c r="C112" s="20" t="s">
        <v>79</v>
      </c>
      <c r="D112" s="45">
        <v>2036207</v>
      </c>
      <c r="E112" s="46">
        <v>2036207</v>
      </c>
      <c r="F112" s="23">
        <v>1170832</v>
      </c>
    </row>
    <row r="113" spans="1:6" s="8" customFormat="1" ht="12.75" customHeight="1" x14ac:dyDescent="0.2">
      <c r="A113" s="6"/>
      <c r="B113" s="22">
        <v>34701</v>
      </c>
      <c r="C113" s="20" t="s">
        <v>80</v>
      </c>
      <c r="D113" s="45">
        <v>345050</v>
      </c>
      <c r="E113" s="46">
        <v>345050</v>
      </c>
      <c r="F113" s="23">
        <v>351839</v>
      </c>
    </row>
    <row r="114" spans="1:6" s="8" customFormat="1" ht="12.75" customHeight="1" x14ac:dyDescent="0.2">
      <c r="A114" s="7"/>
      <c r="B114" s="22"/>
      <c r="C114" s="20"/>
      <c r="D114" s="45"/>
      <c r="E114" s="46"/>
      <c r="F114" s="23"/>
    </row>
    <row r="115" spans="1:6" s="8" customFormat="1" ht="12.75" customHeight="1" x14ac:dyDescent="0.2">
      <c r="B115" s="21">
        <v>3500</v>
      </c>
      <c r="C115" s="17" t="s">
        <v>81</v>
      </c>
      <c r="D115" s="38">
        <f>SUM(D116:D122)</f>
        <v>67198821</v>
      </c>
      <c r="E115" s="36">
        <f t="shared" ref="E115:F115" si="12">SUM(E116:E122)</f>
        <v>46930821</v>
      </c>
      <c r="F115" s="18">
        <f t="shared" si="12"/>
        <v>21197625</v>
      </c>
    </row>
    <row r="116" spans="1:6" s="8" customFormat="1" ht="12.75" customHeight="1" x14ac:dyDescent="0.2">
      <c r="B116" s="22">
        <v>35101</v>
      </c>
      <c r="C116" s="20" t="s">
        <v>82</v>
      </c>
      <c r="D116" s="45">
        <v>45574311</v>
      </c>
      <c r="E116" s="46">
        <v>30056311</v>
      </c>
      <c r="F116" s="23">
        <v>13035223</v>
      </c>
    </row>
    <row r="117" spans="1:6" s="8" customFormat="1" ht="12.75" customHeight="1" x14ac:dyDescent="0.2">
      <c r="A117" s="6"/>
      <c r="B117" s="26">
        <v>35201</v>
      </c>
      <c r="C117" s="20" t="s">
        <v>83</v>
      </c>
      <c r="D117" s="45">
        <v>0</v>
      </c>
      <c r="E117" s="46">
        <v>26237</v>
      </c>
      <c r="F117" s="23">
        <v>26237</v>
      </c>
    </row>
    <row r="118" spans="1:6" s="8" customFormat="1" ht="12.75" customHeight="1" x14ac:dyDescent="0.2">
      <c r="A118" s="7"/>
      <c r="B118" s="26">
        <v>35301</v>
      </c>
      <c r="C118" s="20" t="s">
        <v>84</v>
      </c>
      <c r="D118" s="45">
        <v>990000</v>
      </c>
      <c r="E118" s="46">
        <v>990000</v>
      </c>
      <c r="F118" s="23">
        <v>178139</v>
      </c>
    </row>
    <row r="119" spans="1:6" s="8" customFormat="1" ht="12.75" customHeight="1" x14ac:dyDescent="0.2">
      <c r="B119" s="26">
        <v>35501</v>
      </c>
      <c r="C119" s="20" t="s">
        <v>85</v>
      </c>
      <c r="D119" s="45">
        <v>129310</v>
      </c>
      <c r="E119" s="46">
        <v>129310</v>
      </c>
      <c r="F119" s="23">
        <v>97779</v>
      </c>
    </row>
    <row r="120" spans="1:6" s="8" customFormat="1" ht="12.75" customHeight="1" x14ac:dyDescent="0.2">
      <c r="B120" s="26">
        <v>35701</v>
      </c>
      <c r="C120" s="20" t="s">
        <v>86</v>
      </c>
      <c r="D120" s="45">
        <v>265200</v>
      </c>
      <c r="E120" s="46">
        <v>265200</v>
      </c>
      <c r="F120" s="23">
        <v>90417</v>
      </c>
    </row>
    <row r="121" spans="1:6" s="8" customFormat="1" ht="12.75" customHeight="1" x14ac:dyDescent="0.2">
      <c r="A121" s="6"/>
      <c r="B121" s="26">
        <v>35801</v>
      </c>
      <c r="C121" s="20" t="s">
        <v>87</v>
      </c>
      <c r="D121" s="45">
        <v>20240000</v>
      </c>
      <c r="E121" s="46">
        <v>15462295</v>
      </c>
      <c r="F121" s="23">
        <v>7768362</v>
      </c>
    </row>
    <row r="122" spans="1:6" s="8" customFormat="1" ht="12.75" customHeight="1" x14ac:dyDescent="0.2">
      <c r="A122" s="6"/>
      <c r="B122" s="26">
        <v>35901</v>
      </c>
      <c r="C122" s="20" t="s">
        <v>130</v>
      </c>
      <c r="D122" s="45">
        <v>0</v>
      </c>
      <c r="E122" s="46">
        <v>1468</v>
      </c>
      <c r="F122" s="23">
        <v>1468</v>
      </c>
    </row>
    <row r="123" spans="1:6" s="7" customFormat="1" ht="12.75" customHeight="1" x14ac:dyDescent="0.2">
      <c r="A123" s="8"/>
      <c r="B123" s="22"/>
      <c r="C123" s="20"/>
      <c r="D123" s="45"/>
      <c r="E123" s="46"/>
      <c r="F123" s="23"/>
    </row>
    <row r="124" spans="1:6" s="8" customFormat="1" ht="12.75" customHeight="1" x14ac:dyDescent="0.2">
      <c r="B124" s="27">
        <v>3600</v>
      </c>
      <c r="C124" s="28" t="s">
        <v>88</v>
      </c>
      <c r="D124" s="38">
        <f>SUM(D125:D127)</f>
        <v>65760000</v>
      </c>
      <c r="E124" s="36">
        <f t="shared" ref="E124:F124" si="13">SUM(E125:E127)</f>
        <v>65760000</v>
      </c>
      <c r="F124" s="18">
        <f t="shared" si="13"/>
        <v>73200</v>
      </c>
    </row>
    <row r="125" spans="1:6" s="8" customFormat="1" ht="12.75" customHeight="1" x14ac:dyDescent="0.2">
      <c r="B125" s="22">
        <v>36101</v>
      </c>
      <c r="C125" s="20" t="s">
        <v>131</v>
      </c>
      <c r="D125" s="45">
        <v>0</v>
      </c>
      <c r="E125" s="46">
        <v>0</v>
      </c>
      <c r="F125" s="23">
        <v>0</v>
      </c>
    </row>
    <row r="126" spans="1:6" s="8" customFormat="1" ht="12.75" customHeight="1" x14ac:dyDescent="0.2">
      <c r="A126" s="7"/>
      <c r="B126" s="22">
        <v>36201</v>
      </c>
      <c r="C126" s="20" t="s">
        <v>89</v>
      </c>
      <c r="D126" s="45">
        <v>64560000</v>
      </c>
      <c r="E126" s="46">
        <v>64560000</v>
      </c>
      <c r="F126" s="23">
        <v>0</v>
      </c>
    </row>
    <row r="127" spans="1:6" s="7" customFormat="1" ht="12.75" customHeight="1" x14ac:dyDescent="0.2">
      <c r="A127" s="8"/>
      <c r="B127" s="22">
        <v>36901</v>
      </c>
      <c r="C127" s="20" t="s">
        <v>90</v>
      </c>
      <c r="D127" s="45">
        <v>1200000</v>
      </c>
      <c r="E127" s="46">
        <v>1200000</v>
      </c>
      <c r="F127" s="23">
        <v>73200</v>
      </c>
    </row>
    <row r="128" spans="1:6" s="7" customFormat="1" ht="12.75" customHeight="1" x14ac:dyDescent="0.2">
      <c r="A128" s="9"/>
      <c r="B128" s="22"/>
      <c r="C128" s="20"/>
      <c r="D128" s="38"/>
      <c r="E128" s="36"/>
      <c r="F128" s="23"/>
    </row>
    <row r="129" spans="1:6" ht="12.75" customHeight="1" x14ac:dyDescent="0.2">
      <c r="A129" s="8"/>
      <c r="B129" s="29">
        <v>3700</v>
      </c>
      <c r="C129" s="17" t="s">
        <v>91</v>
      </c>
      <c r="D129" s="38">
        <f>SUM(D130:D133)</f>
        <v>29703213</v>
      </c>
      <c r="E129" s="36">
        <f t="shared" ref="E129:F129" si="14">SUM(E130:E133)</f>
        <v>29703213</v>
      </c>
      <c r="F129" s="18">
        <f t="shared" si="14"/>
        <v>16059977</v>
      </c>
    </row>
    <row r="130" spans="1:6" s="7" customFormat="1" ht="12.75" customHeight="1" x14ac:dyDescent="0.2">
      <c r="A130" s="6"/>
      <c r="B130" s="26">
        <v>37104</v>
      </c>
      <c r="C130" s="20" t="s">
        <v>92</v>
      </c>
      <c r="D130" s="45">
        <v>6857142</v>
      </c>
      <c r="E130" s="46">
        <v>6857142</v>
      </c>
      <c r="F130" s="23">
        <v>922147</v>
      </c>
    </row>
    <row r="131" spans="1:6" ht="12.75" customHeight="1" x14ac:dyDescent="0.2">
      <c r="A131" s="7"/>
      <c r="B131" s="26">
        <v>37106</v>
      </c>
      <c r="C131" s="20" t="s">
        <v>93</v>
      </c>
      <c r="D131" s="45">
        <v>956000</v>
      </c>
      <c r="E131" s="46">
        <v>956000</v>
      </c>
      <c r="F131" s="23">
        <v>0</v>
      </c>
    </row>
    <row r="132" spans="1:6" ht="12.75" customHeight="1" x14ac:dyDescent="0.2">
      <c r="A132" s="7"/>
      <c r="B132" s="22">
        <v>37504</v>
      </c>
      <c r="C132" s="20" t="s">
        <v>94</v>
      </c>
      <c r="D132" s="45">
        <v>20276271</v>
      </c>
      <c r="E132" s="46">
        <v>20276271</v>
      </c>
      <c r="F132" s="23">
        <v>15137830</v>
      </c>
    </row>
    <row r="133" spans="1:6" ht="12.75" customHeight="1" x14ac:dyDescent="0.2">
      <c r="A133" s="7"/>
      <c r="B133" s="22">
        <v>37602</v>
      </c>
      <c r="C133" s="20" t="s">
        <v>126</v>
      </c>
      <c r="D133" s="45">
        <v>1613800</v>
      </c>
      <c r="E133" s="46">
        <v>1613800</v>
      </c>
      <c r="F133" s="23">
        <v>0</v>
      </c>
    </row>
    <row r="134" spans="1:6" s="8" customFormat="1" ht="12.75" customHeight="1" x14ac:dyDescent="0.2">
      <c r="B134" s="26"/>
      <c r="C134" s="20"/>
      <c r="D134" s="45"/>
      <c r="E134" s="46"/>
      <c r="F134" s="23"/>
    </row>
    <row r="135" spans="1:6" s="7" customFormat="1" ht="12.75" customHeight="1" x14ac:dyDescent="0.2">
      <c r="A135" s="8"/>
      <c r="B135" s="21">
        <v>3800</v>
      </c>
      <c r="C135" s="17" t="s">
        <v>95</v>
      </c>
      <c r="D135" s="38">
        <v>0</v>
      </c>
      <c r="E135" s="36">
        <v>0</v>
      </c>
      <c r="F135" s="18">
        <v>0</v>
      </c>
    </row>
    <row r="136" spans="1:6" s="7" customFormat="1" ht="12.75" customHeight="1" x14ac:dyDescent="0.2">
      <c r="A136" s="6"/>
      <c r="B136" s="26"/>
      <c r="C136" s="20"/>
      <c r="D136" s="45"/>
      <c r="E136" s="46"/>
      <c r="F136" s="23"/>
    </row>
    <row r="137" spans="1:6" s="7" customFormat="1" ht="12.75" customHeight="1" x14ac:dyDescent="0.2">
      <c r="B137" s="21">
        <v>3900</v>
      </c>
      <c r="C137" s="17" t="s">
        <v>96</v>
      </c>
      <c r="D137" s="38">
        <f>SUM(D138:D141)</f>
        <v>195311171</v>
      </c>
      <c r="E137" s="36">
        <f>SUM(E138:E141)</f>
        <v>177433918</v>
      </c>
      <c r="F137" s="18">
        <f>SUM(F138:F141)</f>
        <v>126739416</v>
      </c>
    </row>
    <row r="138" spans="1:6" s="8" customFormat="1" ht="12.75" customHeight="1" x14ac:dyDescent="0.2">
      <c r="B138" s="22">
        <v>39202</v>
      </c>
      <c r="C138" s="20" t="s">
        <v>97</v>
      </c>
      <c r="D138" s="45">
        <v>167117671</v>
      </c>
      <c r="E138" s="46">
        <v>149990418</v>
      </c>
      <c r="F138" s="23">
        <v>112557520</v>
      </c>
    </row>
    <row r="139" spans="1:6" s="8" customFormat="1" ht="12.75" customHeight="1" x14ac:dyDescent="0.2">
      <c r="B139" s="22">
        <v>39401</v>
      </c>
      <c r="C139" s="20" t="s">
        <v>129</v>
      </c>
      <c r="D139" s="45">
        <v>4900000</v>
      </c>
      <c r="E139" s="46">
        <v>4900000</v>
      </c>
      <c r="F139" s="23">
        <v>0</v>
      </c>
    </row>
    <row r="140" spans="1:6" s="8" customFormat="1" ht="12.75" customHeight="1" x14ac:dyDescent="0.2">
      <c r="B140" s="22">
        <v>39801</v>
      </c>
      <c r="C140" s="20" t="s">
        <v>98</v>
      </c>
      <c r="D140" s="45">
        <v>21175000</v>
      </c>
      <c r="E140" s="46">
        <v>21175000</v>
      </c>
      <c r="F140" s="23">
        <v>13671896</v>
      </c>
    </row>
    <row r="141" spans="1:6" s="8" customFormat="1" ht="12.75" customHeight="1" x14ac:dyDescent="0.2">
      <c r="B141" s="30">
        <v>39904</v>
      </c>
      <c r="C141" s="31" t="s">
        <v>99</v>
      </c>
      <c r="D141" s="47">
        <v>2118500</v>
      </c>
      <c r="E141" s="48">
        <v>1368500</v>
      </c>
      <c r="F141" s="32">
        <v>510000</v>
      </c>
    </row>
    <row r="142" spans="1:6" s="8" customFormat="1" ht="12.75" customHeight="1" x14ac:dyDescent="0.2">
      <c r="B142" s="42"/>
      <c r="C142" s="43"/>
      <c r="D142" s="49"/>
      <c r="E142" s="50"/>
      <c r="F142" s="15"/>
    </row>
    <row r="143" spans="1:6" ht="12.75" customHeight="1" x14ac:dyDescent="0.2">
      <c r="B143" s="21" t="s">
        <v>100</v>
      </c>
      <c r="C143" s="33"/>
      <c r="D143" s="38">
        <f>+D145+D163</f>
        <v>0</v>
      </c>
      <c r="E143" s="36">
        <f>+E145+E163</f>
        <v>33235099</v>
      </c>
      <c r="F143" s="18">
        <f>+F145+F163</f>
        <v>0</v>
      </c>
    </row>
    <row r="144" spans="1:6" ht="12.75" customHeight="1" x14ac:dyDescent="0.2">
      <c r="B144" s="22"/>
      <c r="C144" s="33"/>
      <c r="D144" s="45"/>
      <c r="E144" s="46"/>
      <c r="F144" s="23"/>
    </row>
    <row r="145" spans="1:6" ht="12.75" customHeight="1" x14ac:dyDescent="0.2">
      <c r="B145" s="21">
        <v>5000</v>
      </c>
      <c r="C145" s="34" t="s">
        <v>101</v>
      </c>
      <c r="D145" s="38">
        <f>+D147+D152+D156+D159</f>
        <v>0</v>
      </c>
      <c r="E145" s="36">
        <f>+E147+E152+E156+E159</f>
        <v>0</v>
      </c>
      <c r="F145" s="18">
        <f>+F147+F152+F156+F159</f>
        <v>0</v>
      </c>
    </row>
    <row r="146" spans="1:6" ht="12.75" customHeight="1" x14ac:dyDescent="0.2">
      <c r="B146" s="22"/>
      <c r="C146" s="33"/>
      <c r="D146" s="45"/>
      <c r="E146" s="46"/>
      <c r="F146" s="23"/>
    </row>
    <row r="147" spans="1:6" ht="12.75" customHeight="1" x14ac:dyDescent="0.2">
      <c r="B147" s="21">
        <v>5100</v>
      </c>
      <c r="C147" s="34" t="s">
        <v>102</v>
      </c>
      <c r="D147" s="38">
        <f>SUM(D148:D150)</f>
        <v>0</v>
      </c>
      <c r="E147" s="36">
        <f>SUM(E148:E150)</f>
        <v>0</v>
      </c>
      <c r="F147" s="18">
        <f t="shared" ref="F147" si="15">SUM(F148:F150)</f>
        <v>0</v>
      </c>
    </row>
    <row r="148" spans="1:6" s="7" customFormat="1" ht="12.75" customHeight="1" x14ac:dyDescent="0.2">
      <c r="A148" s="6"/>
      <c r="B148" s="22">
        <v>51101</v>
      </c>
      <c r="C148" s="33" t="s">
        <v>103</v>
      </c>
      <c r="D148" s="45">
        <v>0</v>
      </c>
      <c r="E148" s="46">
        <v>0</v>
      </c>
      <c r="F148" s="23">
        <v>0</v>
      </c>
    </row>
    <row r="149" spans="1:6" s="7" customFormat="1" ht="12.75" customHeight="1" x14ac:dyDescent="0.2">
      <c r="A149" s="6"/>
      <c r="B149" s="22">
        <v>51501</v>
      </c>
      <c r="C149" s="33" t="s">
        <v>117</v>
      </c>
      <c r="D149" s="45">
        <v>0</v>
      </c>
      <c r="E149" s="46">
        <v>0</v>
      </c>
      <c r="F149" s="23">
        <v>0</v>
      </c>
    </row>
    <row r="150" spans="1:6" s="7" customFormat="1" ht="12.75" customHeight="1" x14ac:dyDescent="0.2">
      <c r="A150" s="5"/>
      <c r="B150" s="22">
        <v>51901</v>
      </c>
      <c r="C150" s="33" t="s">
        <v>104</v>
      </c>
      <c r="D150" s="45">
        <v>0</v>
      </c>
      <c r="E150" s="46">
        <v>0</v>
      </c>
      <c r="F150" s="23">
        <v>0</v>
      </c>
    </row>
    <row r="151" spans="1:6" s="8" customFormat="1" ht="12.75" customHeight="1" x14ac:dyDescent="0.2">
      <c r="A151" s="6"/>
      <c r="B151" s="22"/>
      <c r="C151" s="33"/>
      <c r="D151" s="38"/>
      <c r="E151" s="36"/>
      <c r="F151" s="18"/>
    </row>
    <row r="152" spans="1:6" ht="12.75" customHeight="1" x14ac:dyDescent="0.2">
      <c r="A152" s="5"/>
      <c r="B152" s="21">
        <v>5200</v>
      </c>
      <c r="C152" s="34" t="s">
        <v>105</v>
      </c>
      <c r="D152" s="38">
        <f t="shared" ref="D152:F152" si="16">SUM(D153:D154)</f>
        <v>0</v>
      </c>
      <c r="E152" s="36">
        <f>SUM(E153:E154)</f>
        <v>0</v>
      </c>
      <c r="F152" s="18">
        <f t="shared" si="16"/>
        <v>0</v>
      </c>
    </row>
    <row r="153" spans="1:6" ht="12.75" customHeight="1" x14ac:dyDescent="0.2">
      <c r="A153" s="7"/>
      <c r="B153" s="22">
        <v>52101</v>
      </c>
      <c r="C153" s="33" t="s">
        <v>106</v>
      </c>
      <c r="D153" s="45">
        <v>0</v>
      </c>
      <c r="E153" s="46">
        <v>0</v>
      </c>
      <c r="F153" s="23">
        <v>0</v>
      </c>
    </row>
    <row r="154" spans="1:6" s="7" customFormat="1" ht="12.75" customHeight="1" x14ac:dyDescent="0.2">
      <c r="A154" s="8"/>
      <c r="B154" s="22">
        <v>52301</v>
      </c>
      <c r="C154" s="33" t="s">
        <v>107</v>
      </c>
      <c r="D154" s="45">
        <v>0</v>
      </c>
      <c r="E154" s="46">
        <v>0</v>
      </c>
      <c r="F154" s="23">
        <v>0</v>
      </c>
    </row>
    <row r="155" spans="1:6" ht="12.75" customHeight="1" x14ac:dyDescent="0.2">
      <c r="A155" s="2"/>
      <c r="B155" s="22"/>
      <c r="C155" s="33"/>
      <c r="D155" s="45"/>
      <c r="E155" s="46"/>
      <c r="F155" s="23"/>
    </row>
    <row r="156" spans="1:6" ht="12.75" customHeight="1" x14ac:dyDescent="0.2">
      <c r="B156" s="21">
        <v>5300</v>
      </c>
      <c r="C156" s="34" t="s">
        <v>118</v>
      </c>
      <c r="D156" s="38">
        <f>SUM(D157:D157)</f>
        <v>0</v>
      </c>
      <c r="E156" s="36">
        <f>SUM(E157:E157)</f>
        <v>0</v>
      </c>
      <c r="F156" s="18">
        <f>SUM(F157:F157)</f>
        <v>0</v>
      </c>
    </row>
    <row r="157" spans="1:6" ht="12.75" customHeight="1" x14ac:dyDescent="0.2">
      <c r="B157" s="22">
        <v>53101</v>
      </c>
      <c r="C157" s="33" t="s">
        <v>119</v>
      </c>
      <c r="D157" s="45">
        <v>0</v>
      </c>
      <c r="E157" s="46">
        <v>0</v>
      </c>
      <c r="F157" s="23">
        <v>0</v>
      </c>
    </row>
    <row r="158" spans="1:6" s="7" customFormat="1" ht="12.75" customHeight="1" x14ac:dyDescent="0.2">
      <c r="A158" s="6"/>
      <c r="B158" s="22"/>
      <c r="C158" s="33"/>
      <c r="D158" s="45"/>
      <c r="E158" s="46"/>
      <c r="F158" s="23"/>
    </row>
    <row r="159" spans="1:6" ht="12.75" customHeight="1" x14ac:dyDescent="0.2">
      <c r="A159" s="7"/>
      <c r="B159" s="27">
        <v>5600</v>
      </c>
      <c r="C159" s="35" t="s">
        <v>108</v>
      </c>
      <c r="D159" s="38">
        <f>SUM(D160:D161)</f>
        <v>0</v>
      </c>
      <c r="E159" s="36">
        <f>SUM(E160:E161)</f>
        <v>0</v>
      </c>
      <c r="F159" s="18">
        <f>SUM(F160:F161)</f>
        <v>0</v>
      </c>
    </row>
    <row r="160" spans="1:6" ht="12.75" customHeight="1" x14ac:dyDescent="0.2">
      <c r="A160" s="7"/>
      <c r="B160" s="22">
        <v>56701</v>
      </c>
      <c r="C160" s="33" t="s">
        <v>120</v>
      </c>
      <c r="D160" s="45">
        <v>0</v>
      </c>
      <c r="E160" s="46">
        <v>0</v>
      </c>
      <c r="F160" s="23">
        <v>0</v>
      </c>
    </row>
    <row r="161" spans="1:6" s="7" customFormat="1" ht="12.75" customHeight="1" x14ac:dyDescent="0.2">
      <c r="B161" s="22">
        <v>56902</v>
      </c>
      <c r="C161" s="33" t="s">
        <v>121</v>
      </c>
      <c r="D161" s="45">
        <v>0</v>
      </c>
      <c r="E161" s="46">
        <v>0</v>
      </c>
      <c r="F161" s="23">
        <v>0</v>
      </c>
    </row>
    <row r="162" spans="1:6" s="7" customFormat="1" ht="12.75" customHeight="1" x14ac:dyDescent="0.2">
      <c r="A162" s="6"/>
      <c r="B162" s="22"/>
      <c r="C162" s="33"/>
      <c r="D162" s="45"/>
      <c r="E162" s="46"/>
      <c r="F162" s="23"/>
    </row>
    <row r="163" spans="1:6" s="7" customFormat="1" ht="12.75" customHeight="1" x14ac:dyDescent="0.2">
      <c r="A163" s="8"/>
      <c r="B163" s="21">
        <v>6000</v>
      </c>
      <c r="C163" s="34" t="s">
        <v>109</v>
      </c>
      <c r="D163" s="38">
        <f>+D165</f>
        <v>0</v>
      </c>
      <c r="E163" s="36">
        <f>+E165</f>
        <v>33235099</v>
      </c>
      <c r="F163" s="18">
        <f t="shared" ref="F163" si="17">+F165</f>
        <v>0</v>
      </c>
    </row>
    <row r="164" spans="1:6" ht="12.75" customHeight="1" x14ac:dyDescent="0.2">
      <c r="A164" s="8"/>
      <c r="B164" s="22"/>
      <c r="C164" s="33"/>
      <c r="D164" s="45"/>
      <c r="E164" s="46"/>
      <c r="F164" s="23"/>
    </row>
    <row r="165" spans="1:6" ht="12.75" customHeight="1" x14ac:dyDescent="0.2">
      <c r="A165" s="8"/>
      <c r="B165" s="21">
        <v>6200</v>
      </c>
      <c r="C165" s="34" t="s">
        <v>110</v>
      </c>
      <c r="D165" s="38">
        <f>+D166</f>
        <v>0</v>
      </c>
      <c r="E165" s="36">
        <f>+E166</f>
        <v>33235099</v>
      </c>
      <c r="F165" s="18">
        <f t="shared" ref="F165" si="18">+F166</f>
        <v>0</v>
      </c>
    </row>
    <row r="166" spans="1:6" ht="12.75" customHeight="1" x14ac:dyDescent="0.2">
      <c r="B166" s="22">
        <v>62202</v>
      </c>
      <c r="C166" s="33" t="s">
        <v>111</v>
      </c>
      <c r="D166" s="45">
        <v>0</v>
      </c>
      <c r="E166" s="46">
        <v>33235099</v>
      </c>
      <c r="F166" s="23">
        <v>0</v>
      </c>
    </row>
    <row r="167" spans="1:6" ht="12.75" customHeight="1" x14ac:dyDescent="0.2">
      <c r="B167" s="22"/>
      <c r="C167" s="33"/>
      <c r="D167" s="45"/>
      <c r="E167" s="46"/>
      <c r="F167" s="23"/>
    </row>
    <row r="168" spans="1:6" ht="12.75" customHeight="1" x14ac:dyDescent="0.2">
      <c r="B168" s="16">
        <v>7000</v>
      </c>
      <c r="C168" s="37" t="s">
        <v>123</v>
      </c>
      <c r="D168" s="38">
        <f>+D170</f>
        <v>438705875</v>
      </c>
      <c r="E168" s="36">
        <f>+E170</f>
        <v>438705875</v>
      </c>
      <c r="F168" s="36">
        <f>+F170</f>
        <v>394347838</v>
      </c>
    </row>
    <row r="169" spans="1:6" ht="12.75" customHeight="1" x14ac:dyDescent="0.2">
      <c r="B169" s="41"/>
      <c r="C169" s="39"/>
      <c r="D169" s="41"/>
      <c r="E169" s="39"/>
      <c r="F169" s="23"/>
    </row>
    <row r="170" spans="1:6" ht="12.75" customHeight="1" x14ac:dyDescent="0.2">
      <c r="B170" s="21">
        <v>7500</v>
      </c>
      <c r="C170" s="34" t="s">
        <v>122</v>
      </c>
      <c r="D170" s="38">
        <f>+D171</f>
        <v>438705875</v>
      </c>
      <c r="E170" s="36">
        <f>+E171</f>
        <v>438705875</v>
      </c>
      <c r="F170" s="36">
        <f>+F171</f>
        <v>394347838</v>
      </c>
    </row>
    <row r="171" spans="1:6" ht="12.75" customHeight="1" x14ac:dyDescent="0.2">
      <c r="B171" s="22">
        <v>75602</v>
      </c>
      <c r="C171" s="33" t="s">
        <v>124</v>
      </c>
      <c r="D171" s="45">
        <v>438705875</v>
      </c>
      <c r="E171" s="46">
        <v>438705875</v>
      </c>
      <c r="F171" s="23">
        <v>394347838</v>
      </c>
    </row>
    <row r="172" spans="1:6" ht="12.75" customHeight="1" x14ac:dyDescent="0.2">
      <c r="B172" s="30"/>
      <c r="C172" s="40"/>
      <c r="D172" s="47"/>
      <c r="E172" s="48"/>
      <c r="F172" s="32"/>
    </row>
    <row r="173" spans="1:6" x14ac:dyDescent="0.2">
      <c r="A173" s="7"/>
      <c r="B173" s="3"/>
      <c r="C173" s="3"/>
      <c r="D173" s="4"/>
      <c r="E173" s="4"/>
    </row>
  </sheetData>
  <sheetProtection algorithmName="SHA-512" hashValue="iEfvPLeUmK1jyTzoaXJZF57ryU8hTPJ7L4HfUvn2N+DhzlftDihDowatjW7sMlN7i7Aic/Xwn2kwNZFdhnPrxw==" saltValue="hJYpt/V8K3Yd5B9lfa8hvA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3" min="1" max="5" man="1"/>
    <brk id="141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3er Trimestre 2019</vt:lpstr>
      <vt:lpstr>Hoja1</vt:lpstr>
      <vt:lpstr>'3er Trimestre 2019'!Área_de_impresión</vt:lpstr>
      <vt:lpstr>'3er Trimestre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Usuario de Windows</cp:lastModifiedBy>
  <cp:lastPrinted>2019-10-24T16:18:58Z</cp:lastPrinted>
  <dcterms:created xsi:type="dcterms:W3CDTF">2016-10-04T21:04:57Z</dcterms:created>
  <dcterms:modified xsi:type="dcterms:W3CDTF">2019-10-25T22:22:09Z</dcterms:modified>
  <cp:contentStatus/>
</cp:coreProperties>
</file>