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8\Reportes\"/>
    </mc:Choice>
  </mc:AlternateContent>
  <workbookProtection workbookAlgorithmName="SHA-512" workbookHashValue="BbQJ8OFG5umvJDthlv5RPIrO7+PHt7gKWUDgg7H+kYEU5BTZk/a2HeVLCRNHBQ2bmq+av0ZoOVE1TUKlIpq5BQ==" workbookSaltValue="JHwkHhyqRkO/hx57eLWCQg==" workbookSpinCount="100000" lockStructure="1"/>
  <bookViews>
    <workbookView xWindow="0" yWindow="0" windowWidth="21600" windowHeight="9600"/>
  </bookViews>
  <sheets>
    <sheet name="1er Trimestre 2018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2018'!$B$2:$F$165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2018'!$1:$13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F86" i="1"/>
  <c r="F57" i="1"/>
  <c r="F123" i="1"/>
  <c r="E123" i="1"/>
  <c r="D123" i="1"/>
  <c r="F63" i="1" l="1"/>
  <c r="E63" i="1"/>
  <c r="D63" i="1"/>
  <c r="F152" i="1"/>
  <c r="E152" i="1"/>
  <c r="D152" i="1"/>
  <c r="F163" i="1" l="1"/>
  <c r="F161" i="1" s="1"/>
  <c r="D163" i="1"/>
  <c r="D161" i="1" s="1"/>
  <c r="E163" i="1"/>
  <c r="E161" i="1" s="1"/>
  <c r="F158" i="1" l="1"/>
  <c r="F156" i="1" s="1"/>
  <c r="E158" i="1"/>
  <c r="E156" i="1" s="1"/>
  <c r="D158" i="1"/>
  <c r="D156" i="1" s="1"/>
  <c r="F149" i="1"/>
  <c r="E149" i="1"/>
  <c r="D149" i="1"/>
  <c r="F145" i="1"/>
  <c r="E145" i="1"/>
  <c r="D145" i="1"/>
  <c r="F140" i="1"/>
  <c r="E140" i="1"/>
  <c r="D140" i="1"/>
  <c r="F131" i="1"/>
  <c r="E131" i="1"/>
  <c r="D131" i="1"/>
  <c r="F119" i="1"/>
  <c r="E119" i="1"/>
  <c r="D119" i="1"/>
  <c r="F111" i="1"/>
  <c r="E111" i="1"/>
  <c r="D111" i="1"/>
  <c r="F106" i="1"/>
  <c r="E106" i="1"/>
  <c r="D106" i="1"/>
  <c r="F93" i="1"/>
  <c r="E93" i="1"/>
  <c r="D93" i="1"/>
  <c r="F84" i="1"/>
  <c r="E84" i="1"/>
  <c r="D84" i="1"/>
  <c r="F74" i="1"/>
  <c r="E74" i="1"/>
  <c r="D74" i="1"/>
  <c r="F69" i="1"/>
  <c r="E69" i="1"/>
  <c r="D69" i="1"/>
  <c r="F66" i="1"/>
  <c r="E66" i="1"/>
  <c r="D66" i="1"/>
  <c r="F60" i="1"/>
  <c r="E60" i="1"/>
  <c r="D60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D52" i="1" l="1"/>
  <c r="E52" i="1"/>
  <c r="F52" i="1"/>
  <c r="E18" i="1"/>
  <c r="E138" i="1"/>
  <c r="E136" i="1" s="1"/>
  <c r="F72" i="1"/>
  <c r="D18" i="1"/>
  <c r="F138" i="1"/>
  <c r="F136" i="1" s="1"/>
  <c r="D72" i="1"/>
  <c r="E72" i="1"/>
  <c r="F18" i="1"/>
  <c r="D138" i="1"/>
  <c r="D136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<sst xmlns="http://schemas.openxmlformats.org/spreadsheetml/2006/main" count="129" uniqueCount="129">
  <si>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</si>
  <si>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</si>
  <si>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</si>
  <si>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</si>
  <si>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</si>
  <si>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</si>
  <si>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</si>
  <si>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</si>
  <si>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</si>
  <si>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</si>
  <si>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</si>
  <si>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</si>
  <si>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</si>
  <si>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</si>
  <si>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</si>
  <si>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</si>
  <si>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</si>
  <si>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</si>
  <si>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</si>
  <si>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</si>
  <si>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</si>
  <si>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</si>
  <si>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</si>
  <si>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</si>
  <si>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</si>
  <si>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</si>
  <si>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</si>
  <si>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</si>
  <si>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</si>
  <si>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</si>
  <si>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</si>
  <si>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</si>
  <si>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</si>
  <si>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</si>
  <si>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</si>
  <si>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</si>
  <si>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</si>
  <si>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</si>
  <si>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</si>
  <si>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</si>
  <si>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</si>
  <si>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</si>
  <si>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</si>
  <si>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</si>
  <si>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</si>
  <si>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</si>
  <si>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</si>
  <si>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</si>
  <si>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</si>
  <si>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</si>
  <si>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</si>
  <si>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</si>
  <si>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</si>
  <si>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</si>
  <si>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</si>
  <si>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</si>
  <si>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</si>
  <si>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</si>
  <si>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</si>
  <si>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</si>
  <si>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</si>
  <si>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</si>
  <si>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</si>
  <si>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</si>
  <si>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</si>
  <si>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</si>
  <si>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</si>
  <si>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</si>
  <si>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</si>
  <si>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</si>
  <si>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</si>
  <si>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</si>
  <si>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</si>
  <si>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</si>
  <si>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</si>
  <si>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</si>
  <si>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</si>
  <si>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</si>
  <si>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</si>
  <si>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</si>
  <si>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</si>
  <si>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</si>
  <si>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</si>
  <si>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</si>
  <si>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</si>
  <si>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</si>
  <si>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</si>
  <si>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</si>
  <si>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</si>
  <si>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</si>
  <si>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</si>
  <si>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</si>
  <si>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</si>
  <si>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</si>
  <si>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</si>
  <si>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</si>
  <si>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</si>
  <si>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</si>
  <si>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</si>
  <si>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</si>
  <si>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</si>
  <si>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</si>
  <si>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</si>
  <si>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</si>
  <si>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</si>
  <si>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</si>
  <si>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</si>
  <si>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</si>
  <si>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</si>
  <si>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</si>
  <si>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</si>
  <si>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</si>
  <si>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</si>
  <si>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</si>
  <si>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</si>
  <si>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</si>
  <si>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</si>
  <si>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</si>
  <si>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</si>
  <si>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</si>
  <si>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</si>
  <si>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</si>
  <si>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</si>
  <si>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</si>
  <si>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</si>
  <si>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Estado del Ejercicio Presupuestal al 31 de marzo de 2018</t>
  </si>
  <si>
    <t>Servicios relacionados con traducciones</t>
  </si>
  <si>
    <t>Viáticos en el extranjero para servidores públicos en el desempeño de comisiones y funciones oficiales</t>
  </si>
  <si>
    <t>GASTO DE ADMINISTRACIÓN Y OTROS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</si>
</sst>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6" fontId="9" fillId="0" borderId="11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6"/>
  <sheetViews>
    <sheetView tabSelected="1" zoomScaleNormal="100" workbookViewId="0">
      <selection activeCell="D20" sqref="D20"/>
    </sheetView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112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116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125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113</v>
      </c>
      <c r="C11" s="49" t="s">
        <v>4</v>
      </c>
      <c r="D11" s="53" t="s">
        <v>5</v>
      </c>
      <c r="E11" s="54"/>
      <c r="F11" s="51" t="s">
        <v>114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128</v>
      </c>
      <c r="C14" s="18"/>
      <c r="D14" s="19">
        <f>SUM(D16,D136,D161)</f>
        <v>3361011303</v>
      </c>
      <c r="E14" s="19">
        <f>SUM(E16,E136,E161)</f>
        <v>0</v>
      </c>
      <c r="F14" s="20">
        <f>SUM(F16,F136,F161)</f>
        <v>796628764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+D18+D52+D72</f>
        <v>2421759173</v>
      </c>
      <c r="E16" s="19">
        <f>+E18+E52+E72</f>
        <v>0</v>
      </c>
      <c r="F16" s="20">
        <f>+F18+F52+F72</f>
        <v>420688127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SUM(D20,D23,D26,D30,D38,D46,D49)</f>
        <v>796812897</v>
      </c>
      <c r="E18" s="19">
        <f>SUM(E20,E23,E26,E30,E38,E46,E49)</f>
        <v>0</v>
      </c>
      <c r="F18" s="20">
        <f>SUM(F20,F23,F26,F30,F38,F46,F49)</f>
        <v>211691045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222322225</v>
      </c>
      <c r="E20" s="19">
        <f>+E21</f>
        <v>0</v>
      </c>
      <c r="F20" s="20">
        <f t="shared" ref="F20" si="0">+F21</f>
        <v>54668483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222322225</v>
      </c>
      <c r="E21" s="23">
        <v>0</v>
      </c>
      <c r="F21" s="26">
        <v>54668483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1600000</v>
      </c>
      <c r="E23" s="19">
        <f>SUM(E24:E24)</f>
        <v>0</v>
      </c>
      <c r="F23" s="20">
        <f>SUM(F24:F24)</f>
        <v>367250</v>
      </c>
    </row>
    <row r="24" spans="2:6" ht="12.75" customHeight="1" x14ac:dyDescent="0.2">
      <c r="B24" s="25">
        <v>12301</v>
      </c>
      <c r="C24" s="22" t="s">
        <v>13</v>
      </c>
      <c r="D24" s="23">
        <v>1600000</v>
      </c>
      <c r="E24" s="23">
        <v>0</v>
      </c>
      <c r="F24" s="26">
        <v>367250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0</v>
      </c>
      <c r="F26" s="20">
        <f t="shared" ref="F26" si="1">SUM(F27:F28)</f>
        <v>1093294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0</v>
      </c>
      <c r="F27" s="26">
        <v>771544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0</v>
      </c>
      <c r="F28" s="26">
        <v>321750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112430859</v>
      </c>
      <c r="E30" s="19">
        <f>SUM(E31:E36)</f>
        <v>0</v>
      </c>
      <c r="F30" s="20">
        <f t="shared" ref="F30" si="2">SUM(F31:F36)</f>
        <v>34848697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0</v>
      </c>
      <c r="F31" s="26">
        <v>14405959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0</v>
      </c>
      <c r="F32" s="26">
        <v>7917303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0</v>
      </c>
      <c r="F33" s="26">
        <v>3166922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0</v>
      </c>
      <c r="F34" s="26">
        <v>1727784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20600040</v>
      </c>
      <c r="E35" s="23">
        <v>0</v>
      </c>
      <c r="F35" s="26">
        <v>7315729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0</v>
      </c>
      <c r="F36" s="26">
        <v>315000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341623102</v>
      </c>
      <c r="E38" s="19">
        <f>SUM(E39:E44)</f>
        <v>0</v>
      </c>
      <c r="F38" s="20">
        <f t="shared" ref="F38" si="3">SUM(F39:F44)</f>
        <v>80825442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0</v>
      </c>
      <c r="F39" s="26">
        <v>13112527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6407544</v>
      </c>
      <c r="E40" s="23">
        <v>0</v>
      </c>
      <c r="F40" s="26">
        <v>4488198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23508177</v>
      </c>
      <c r="E41" s="23">
        <v>0</v>
      </c>
      <c r="F41" s="26">
        <v>1898892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249703984</v>
      </c>
      <c r="E42" s="23">
        <v>0</v>
      </c>
      <c r="F42" s="26">
        <v>60980146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0</v>
      </c>
      <c r="F43" s="26">
        <v>222505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0</v>
      </c>
      <c r="F44" s="26">
        <v>123174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SUM(D47:D47)</f>
        <v>15699323</v>
      </c>
      <c r="E46" s="19">
        <f>SUM(E47:E47)</f>
        <v>0</v>
      </c>
      <c r="F46" s="20">
        <f>SUM(F47:F47)</f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15699323</v>
      </c>
      <c r="E47" s="23">
        <v>0</v>
      </c>
      <c r="F47" s="26">
        <v>0</v>
      </c>
    </row>
    <row r="48" spans="1:6" s="7" customFormat="1" ht="12.75" customHeight="1" x14ac:dyDescent="0.2">
      <c r="B48" s="25"/>
      <c r="C48" s="22"/>
      <c r="D48" s="23"/>
      <c r="E48" s="23"/>
      <c r="F48" s="26"/>
    </row>
    <row r="49" spans="1:6" s="5" customFormat="1" ht="12.75" customHeight="1" x14ac:dyDescent="0.2">
      <c r="B49" s="24">
        <v>1700</v>
      </c>
      <c r="C49" s="18" t="s">
        <v>33</v>
      </c>
      <c r="D49" s="19">
        <f>+D50</f>
        <v>35000000</v>
      </c>
      <c r="E49" s="19">
        <f t="shared" ref="E49:F49" si="4">+E50</f>
        <v>0</v>
      </c>
      <c r="F49" s="20">
        <f t="shared" si="4"/>
        <v>39887879</v>
      </c>
    </row>
    <row r="50" spans="1:6" s="7" customFormat="1" ht="12.75" customHeight="1" x14ac:dyDescent="0.2">
      <c r="B50" s="25">
        <v>17101</v>
      </c>
      <c r="C50" s="22" t="s">
        <v>34</v>
      </c>
      <c r="D50" s="23">
        <v>35000000</v>
      </c>
      <c r="E50" s="23">
        <v>0</v>
      </c>
      <c r="F50" s="26">
        <v>39887879</v>
      </c>
    </row>
    <row r="51" spans="1:6" s="7" customFormat="1" ht="12.75" customHeight="1" x14ac:dyDescent="0.2">
      <c r="B51" s="33"/>
      <c r="C51" s="34"/>
      <c r="D51" s="35"/>
      <c r="E51" s="35"/>
      <c r="F51" s="36"/>
    </row>
    <row r="52" spans="1:6" ht="12.75" customHeight="1" x14ac:dyDescent="0.2">
      <c r="A52" s="5"/>
      <c r="B52" s="24">
        <v>2000</v>
      </c>
      <c r="C52" s="18" t="s">
        <v>35</v>
      </c>
      <c r="D52" s="19">
        <f>+D54+D60+D63+D66+D69</f>
        <v>13606959</v>
      </c>
      <c r="E52" s="19">
        <f>+E54+E60+E63+E66+E69</f>
        <v>0</v>
      </c>
      <c r="F52" s="40">
        <f>+F54+F60+F63+F66+F69</f>
        <v>810025</v>
      </c>
    </row>
    <row r="53" spans="1:6" s="7" customFormat="1" ht="12.75" customHeight="1" x14ac:dyDescent="0.2">
      <c r="A53" s="6"/>
      <c r="B53" s="25"/>
      <c r="C53" s="22"/>
      <c r="D53" s="23"/>
      <c r="E53" s="23"/>
      <c r="F53" s="26"/>
    </row>
    <row r="54" spans="1:6" s="7" customFormat="1" ht="12.75" customHeight="1" x14ac:dyDescent="0.2">
      <c r="A54" s="5"/>
      <c r="B54" s="24">
        <v>2100</v>
      </c>
      <c r="C54" s="18" t="s">
        <v>36</v>
      </c>
      <c r="D54" s="19">
        <f>SUM(D55:D58)</f>
        <v>4812207</v>
      </c>
      <c r="E54" s="19">
        <f>SUM(E55:E58)</f>
        <v>0</v>
      </c>
      <c r="F54" s="20">
        <f t="shared" ref="F54" si="5">SUM(F55:F58)</f>
        <v>213309</v>
      </c>
    </row>
    <row r="55" spans="1:6" s="8" customFormat="1" ht="12.75" customHeight="1" x14ac:dyDescent="0.2">
      <c r="A55" s="7"/>
      <c r="B55" s="25">
        <v>21101</v>
      </c>
      <c r="C55" s="22" t="s">
        <v>37</v>
      </c>
      <c r="D55" s="23">
        <v>3780000</v>
      </c>
      <c r="E55" s="23">
        <v>0</v>
      </c>
      <c r="F55" s="26">
        <v>146897</v>
      </c>
    </row>
    <row r="56" spans="1:6" ht="12.75" customHeight="1" x14ac:dyDescent="0.2">
      <c r="B56" s="25">
        <v>21401</v>
      </c>
      <c r="C56" s="22" t="s">
        <v>38</v>
      </c>
      <c r="D56" s="23">
        <v>301724</v>
      </c>
      <c r="E56" s="23">
        <v>0</v>
      </c>
      <c r="F56" s="26">
        <v>1488</v>
      </c>
    </row>
    <row r="57" spans="1:6" ht="12.75" customHeight="1" x14ac:dyDescent="0.2">
      <c r="B57" s="25">
        <v>21501</v>
      </c>
      <c r="C57" s="22" t="s">
        <v>39</v>
      </c>
      <c r="D57" s="23">
        <v>730483</v>
      </c>
      <c r="E57" s="23">
        <v>0</v>
      </c>
      <c r="F57" s="26">
        <f>58812+6112</f>
        <v>64924</v>
      </c>
    </row>
    <row r="58" spans="1:6" s="7" customFormat="1" ht="12.75" customHeight="1" x14ac:dyDescent="0.2">
      <c r="B58" s="25">
        <v>21601</v>
      </c>
      <c r="C58" s="22" t="s">
        <v>40</v>
      </c>
      <c r="D58" s="23">
        <v>0</v>
      </c>
      <c r="E58" s="23">
        <v>0</v>
      </c>
      <c r="F58" s="26">
        <v>0</v>
      </c>
    </row>
    <row r="59" spans="1:6" s="7" customFormat="1" ht="12.75" customHeight="1" x14ac:dyDescent="0.2">
      <c r="A59" s="6"/>
      <c r="B59" s="25"/>
      <c r="C59" s="22"/>
      <c r="D59" s="23"/>
      <c r="E59" s="23"/>
      <c r="F59" s="26"/>
    </row>
    <row r="60" spans="1:6" ht="12.75" customHeight="1" x14ac:dyDescent="0.2">
      <c r="A60" s="5"/>
      <c r="B60" s="24">
        <v>2200</v>
      </c>
      <c r="C60" s="18" t="s">
        <v>41</v>
      </c>
      <c r="D60" s="19">
        <f>SUM(D61:D61)</f>
        <v>1431897</v>
      </c>
      <c r="E60" s="19">
        <f>SUM(E61:E61)</f>
        <v>0</v>
      </c>
      <c r="F60" s="20">
        <f>SUM(F61:F61)</f>
        <v>364462</v>
      </c>
    </row>
    <row r="61" spans="1:6" s="8" customFormat="1" ht="12.75" customHeight="1" x14ac:dyDescent="0.2">
      <c r="A61" s="7"/>
      <c r="B61" s="25">
        <v>22104</v>
      </c>
      <c r="C61" s="22" t="s">
        <v>42</v>
      </c>
      <c r="D61" s="23">
        <v>1431897</v>
      </c>
      <c r="E61" s="23">
        <v>0</v>
      </c>
      <c r="F61" s="26">
        <v>364462</v>
      </c>
    </row>
    <row r="62" spans="1:6" s="8" customFormat="1" ht="12.75" customHeight="1" x14ac:dyDescent="0.2">
      <c r="A62" s="7"/>
      <c r="B62" s="25"/>
      <c r="C62" s="22"/>
      <c r="D62" s="23"/>
      <c r="E62" s="23"/>
      <c r="F62" s="26"/>
    </row>
    <row r="63" spans="1:6" ht="12.75" customHeight="1" x14ac:dyDescent="0.2">
      <c r="A63" s="5"/>
      <c r="B63" s="24">
        <v>2500</v>
      </c>
      <c r="C63" s="18" t="s">
        <v>43</v>
      </c>
      <c r="D63" s="19">
        <f>SUM(D64:D64)</f>
        <v>250000</v>
      </c>
      <c r="E63" s="19">
        <f>SUM(E64:E64)</f>
        <v>0</v>
      </c>
      <c r="F63" s="20">
        <f>SUM(F64:F64)</f>
        <v>1223</v>
      </c>
    </row>
    <row r="64" spans="1:6" ht="12.75" customHeight="1" x14ac:dyDescent="0.2">
      <c r="B64" s="25">
        <v>25301</v>
      </c>
      <c r="C64" s="22" t="s">
        <v>44</v>
      </c>
      <c r="D64" s="23">
        <v>250000</v>
      </c>
      <c r="E64" s="23">
        <v>0</v>
      </c>
      <c r="F64" s="26">
        <v>1223</v>
      </c>
    </row>
    <row r="65" spans="1:6" s="8" customFormat="1" ht="12.75" customHeight="1" x14ac:dyDescent="0.2">
      <c r="A65" s="7"/>
      <c r="B65" s="25"/>
      <c r="C65" s="22"/>
      <c r="D65" s="23"/>
      <c r="E65" s="23"/>
      <c r="F65" s="26"/>
    </row>
    <row r="66" spans="1:6" ht="12.75" customHeight="1" x14ac:dyDescent="0.2">
      <c r="A66" s="8"/>
      <c r="B66" s="24">
        <v>2600</v>
      </c>
      <c r="C66" s="18" t="s">
        <v>45</v>
      </c>
      <c r="D66" s="19">
        <f>+D67</f>
        <v>2112855</v>
      </c>
      <c r="E66" s="19">
        <f>+E67</f>
        <v>0</v>
      </c>
      <c r="F66" s="20">
        <f t="shared" ref="F66" si="6">+F67</f>
        <v>231031</v>
      </c>
    </row>
    <row r="67" spans="1:6" s="7" customFormat="1" ht="12.75" customHeight="1" x14ac:dyDescent="0.2">
      <c r="A67" s="6"/>
      <c r="B67" s="25">
        <v>26103</v>
      </c>
      <c r="C67" s="22" t="s">
        <v>46</v>
      </c>
      <c r="D67" s="23">
        <v>2112855</v>
      </c>
      <c r="E67" s="23">
        <v>0</v>
      </c>
      <c r="F67" s="26">
        <v>231031</v>
      </c>
    </row>
    <row r="68" spans="1:6" s="7" customFormat="1" ht="12.75" customHeight="1" x14ac:dyDescent="0.2">
      <c r="A68" s="6"/>
      <c r="B68" s="25"/>
      <c r="C68" s="22"/>
      <c r="D68" s="23"/>
      <c r="E68" s="23"/>
      <c r="F68" s="26"/>
    </row>
    <row r="69" spans="1:6" s="7" customFormat="1" ht="12.75" customHeight="1" x14ac:dyDescent="0.2">
      <c r="B69" s="24">
        <v>2700</v>
      </c>
      <c r="C69" s="18" t="s">
        <v>47</v>
      </c>
      <c r="D69" s="19">
        <f>+D70</f>
        <v>5000000</v>
      </c>
      <c r="E69" s="19">
        <f>+E70</f>
        <v>0</v>
      </c>
      <c r="F69" s="20">
        <f t="shared" ref="F69" si="7">+F70</f>
        <v>0</v>
      </c>
    </row>
    <row r="70" spans="1:6" ht="12.75" customHeight="1" x14ac:dyDescent="0.2">
      <c r="A70" s="7"/>
      <c r="B70" s="25">
        <v>27101</v>
      </c>
      <c r="C70" s="22" t="s">
        <v>48</v>
      </c>
      <c r="D70" s="23">
        <v>5000000</v>
      </c>
      <c r="E70" s="23">
        <v>0</v>
      </c>
      <c r="F70" s="26">
        <v>0</v>
      </c>
    </row>
    <row r="71" spans="1:6" ht="12.75" customHeight="1" x14ac:dyDescent="0.2">
      <c r="A71" s="7"/>
      <c r="B71" s="25"/>
      <c r="C71" s="22"/>
      <c r="D71" s="23"/>
      <c r="E71" s="23"/>
      <c r="F71" s="26"/>
    </row>
    <row r="72" spans="1:6" s="8" customFormat="1" ht="12.75" customHeight="1" x14ac:dyDescent="0.2">
      <c r="A72" s="7"/>
      <c r="B72" s="24">
        <v>3000</v>
      </c>
      <c r="C72" s="18" t="s">
        <v>49</v>
      </c>
      <c r="D72" s="19">
        <f>+D74+D84+D93+D106+D111+D119+D123+D129+D131</f>
        <v>1611339317</v>
      </c>
      <c r="E72" s="19">
        <f>+E74+E84+E93+E106+E111+E119+E123+E129+E131</f>
        <v>0</v>
      </c>
      <c r="F72" s="20">
        <f>+F74+F84+F93+F106+F111+F119+F123+F129+F131</f>
        <v>208187057</v>
      </c>
    </row>
    <row r="73" spans="1:6" s="8" customFormat="1" ht="12.75" customHeight="1" x14ac:dyDescent="0.2">
      <c r="A73" s="5"/>
      <c r="B73" s="25"/>
      <c r="C73" s="22"/>
      <c r="D73" s="23"/>
      <c r="E73" s="23"/>
      <c r="F73" s="26"/>
    </row>
    <row r="74" spans="1:6" s="7" customFormat="1" ht="12.75" customHeight="1" x14ac:dyDescent="0.2">
      <c r="A74" s="6"/>
      <c r="B74" s="24">
        <v>3100</v>
      </c>
      <c r="C74" s="18" t="s">
        <v>50</v>
      </c>
      <c r="D74" s="19">
        <f>SUM(D75:D82)</f>
        <v>213022482</v>
      </c>
      <c r="E74" s="19">
        <f>SUM(E75:E82)</f>
        <v>0</v>
      </c>
      <c r="F74" s="20">
        <f>SUM(F75:F82)</f>
        <v>27514864</v>
      </c>
    </row>
    <row r="75" spans="1:6" s="7" customFormat="1" ht="12.75" customHeight="1" x14ac:dyDescent="0.2">
      <c r="A75" s="5"/>
      <c r="B75" s="25">
        <v>31101</v>
      </c>
      <c r="C75" s="22" t="s">
        <v>51</v>
      </c>
      <c r="D75" s="23">
        <v>17983433</v>
      </c>
      <c r="E75" s="23">
        <v>0</v>
      </c>
      <c r="F75" s="26">
        <v>2157067</v>
      </c>
    </row>
    <row r="76" spans="1:6" s="7" customFormat="1" ht="12.75" customHeight="1" x14ac:dyDescent="0.2">
      <c r="B76" s="25">
        <v>31301</v>
      </c>
      <c r="C76" s="22" t="s">
        <v>52</v>
      </c>
      <c r="D76" s="23">
        <v>1510035</v>
      </c>
      <c r="E76" s="23">
        <v>0</v>
      </c>
      <c r="F76" s="26">
        <v>466512</v>
      </c>
    </row>
    <row r="77" spans="1:6" s="2" customFormat="1" ht="12.75" customHeight="1" x14ac:dyDescent="0.2">
      <c r="A77" s="8"/>
      <c r="B77" s="25">
        <v>31401</v>
      </c>
      <c r="C77" s="22" t="s">
        <v>53</v>
      </c>
      <c r="D77" s="23">
        <v>5106811</v>
      </c>
      <c r="E77" s="23">
        <v>0</v>
      </c>
      <c r="F77" s="26">
        <v>535814</v>
      </c>
    </row>
    <row r="78" spans="1:6" s="8" customFormat="1" ht="12.75" customHeight="1" x14ac:dyDescent="0.2">
      <c r="B78" s="25">
        <v>31501</v>
      </c>
      <c r="C78" s="22" t="s">
        <v>54</v>
      </c>
      <c r="D78" s="23">
        <v>839714</v>
      </c>
      <c r="E78" s="23">
        <v>0</v>
      </c>
      <c r="F78" s="26">
        <v>30954</v>
      </c>
    </row>
    <row r="79" spans="1:6" ht="12.75" customHeight="1" x14ac:dyDescent="0.2">
      <c r="A79" s="8"/>
      <c r="B79" s="25">
        <v>31602</v>
      </c>
      <c r="C79" s="22" t="s">
        <v>55</v>
      </c>
      <c r="D79" s="23">
        <v>181192053</v>
      </c>
      <c r="E79" s="23">
        <v>0</v>
      </c>
      <c r="F79" s="26">
        <v>23096633</v>
      </c>
    </row>
    <row r="80" spans="1:6" s="8" customFormat="1" ht="12.75" customHeight="1" x14ac:dyDescent="0.2">
      <c r="B80" s="25">
        <v>31701</v>
      </c>
      <c r="C80" s="22" t="s">
        <v>56</v>
      </c>
      <c r="D80" s="23">
        <v>713756</v>
      </c>
      <c r="E80" s="23">
        <v>0</v>
      </c>
      <c r="F80" s="26">
        <v>24123</v>
      </c>
    </row>
    <row r="81" spans="1:6" s="7" customFormat="1" ht="12.75" customHeight="1" x14ac:dyDescent="0.2">
      <c r="B81" s="25">
        <v>31801</v>
      </c>
      <c r="C81" s="22" t="s">
        <v>57</v>
      </c>
      <c r="D81" s="23">
        <v>1792680</v>
      </c>
      <c r="E81" s="23">
        <v>0</v>
      </c>
      <c r="F81" s="26">
        <v>511542</v>
      </c>
    </row>
    <row r="82" spans="1:6" s="8" customFormat="1" ht="12.75" customHeight="1" x14ac:dyDescent="0.2">
      <c r="A82" s="7"/>
      <c r="B82" s="25">
        <v>31902</v>
      </c>
      <c r="C82" s="22" t="s">
        <v>58</v>
      </c>
      <c r="D82" s="23">
        <v>3884000</v>
      </c>
      <c r="E82" s="23">
        <v>0</v>
      </c>
      <c r="F82" s="26">
        <v>692219</v>
      </c>
    </row>
    <row r="83" spans="1:6" s="8" customFormat="1" ht="12.75" customHeight="1" x14ac:dyDescent="0.2">
      <c r="B83" s="27"/>
      <c r="C83" s="28"/>
      <c r="D83" s="23"/>
      <c r="E83" s="23"/>
      <c r="F83" s="26"/>
    </row>
    <row r="84" spans="1:6" ht="12.75" customHeight="1" x14ac:dyDescent="0.2">
      <c r="A84" s="8"/>
      <c r="B84" s="24">
        <v>3200</v>
      </c>
      <c r="C84" s="18" t="s">
        <v>59</v>
      </c>
      <c r="D84" s="19">
        <f t="shared" ref="D84:F84" si="8">SUM(D85:D91)</f>
        <v>210746123</v>
      </c>
      <c r="E84" s="19">
        <f t="shared" si="8"/>
        <v>0</v>
      </c>
      <c r="F84" s="20">
        <f t="shared" si="8"/>
        <v>25202325</v>
      </c>
    </row>
    <row r="85" spans="1:6" s="7" customFormat="1" ht="12.75" customHeight="1" x14ac:dyDescent="0.2">
      <c r="A85" s="8"/>
      <c r="B85" s="25">
        <v>32201</v>
      </c>
      <c r="C85" s="22" t="s">
        <v>60</v>
      </c>
      <c r="D85" s="23">
        <v>35925046</v>
      </c>
      <c r="E85" s="23">
        <v>0</v>
      </c>
      <c r="F85" s="26">
        <v>3148383</v>
      </c>
    </row>
    <row r="86" spans="1:6" ht="12.75" customHeight="1" x14ac:dyDescent="0.2">
      <c r="B86" s="25">
        <v>32301</v>
      </c>
      <c r="C86" s="22" t="s">
        <v>61</v>
      </c>
      <c r="D86" s="23">
        <v>74717877</v>
      </c>
      <c r="E86" s="23">
        <v>0</v>
      </c>
      <c r="F86" s="26">
        <f>12092073+948</f>
        <v>12093021</v>
      </c>
    </row>
    <row r="87" spans="1:6" s="8" customFormat="1" ht="12.75" customHeight="1" x14ac:dyDescent="0.2">
      <c r="B87" s="25">
        <v>32302</v>
      </c>
      <c r="C87" s="22" t="s">
        <v>62</v>
      </c>
      <c r="D87" s="23">
        <v>0</v>
      </c>
      <c r="E87" s="23">
        <v>0</v>
      </c>
      <c r="F87" s="26">
        <v>0</v>
      </c>
    </row>
    <row r="88" spans="1:6" s="8" customFormat="1" ht="12.75" customHeight="1" x14ac:dyDescent="0.2">
      <c r="B88" s="25">
        <v>32503</v>
      </c>
      <c r="C88" s="22" t="s">
        <v>63</v>
      </c>
      <c r="D88" s="23">
        <v>26215726</v>
      </c>
      <c r="E88" s="23">
        <v>0</v>
      </c>
      <c r="F88" s="26">
        <v>1332963</v>
      </c>
    </row>
    <row r="89" spans="1:6" s="8" customFormat="1" ht="12.75" customHeight="1" x14ac:dyDescent="0.2">
      <c r="A89" s="6"/>
      <c r="B89" s="25">
        <v>32505</v>
      </c>
      <c r="C89" s="22" t="s">
        <v>64</v>
      </c>
      <c r="D89" s="23">
        <v>36960000</v>
      </c>
      <c r="E89" s="23">
        <v>0</v>
      </c>
      <c r="F89" s="26">
        <v>8613279</v>
      </c>
    </row>
    <row r="90" spans="1:6" s="8" customFormat="1" ht="12.75" customHeight="1" x14ac:dyDescent="0.2">
      <c r="B90" s="25">
        <v>32601</v>
      </c>
      <c r="C90" s="22" t="s">
        <v>65</v>
      </c>
      <c r="D90" s="23">
        <v>63504</v>
      </c>
      <c r="E90" s="23">
        <v>0</v>
      </c>
      <c r="F90" s="26">
        <v>14679</v>
      </c>
    </row>
    <row r="91" spans="1:6" s="8" customFormat="1" ht="12.75" customHeight="1" x14ac:dyDescent="0.2">
      <c r="B91" s="33">
        <v>32701</v>
      </c>
      <c r="C91" s="34" t="s">
        <v>66</v>
      </c>
      <c r="D91" s="35">
        <v>36863970</v>
      </c>
      <c r="E91" s="35">
        <v>0</v>
      </c>
      <c r="F91" s="36">
        <v>0</v>
      </c>
    </row>
    <row r="92" spans="1:6" s="8" customFormat="1" ht="12.75" customHeight="1" x14ac:dyDescent="0.2">
      <c r="A92" s="6"/>
      <c r="B92" s="27"/>
      <c r="C92" s="28"/>
      <c r="D92" s="23"/>
      <c r="E92" s="23"/>
      <c r="F92" s="26"/>
    </row>
    <row r="93" spans="1:6" s="8" customFormat="1" ht="12.75" customHeight="1" x14ac:dyDescent="0.2">
      <c r="B93" s="24">
        <v>3300</v>
      </c>
      <c r="C93" s="18" t="s">
        <v>67</v>
      </c>
      <c r="D93" s="19">
        <f>SUM(D94:D104)</f>
        <v>827763590</v>
      </c>
      <c r="E93" s="19">
        <f>SUM(E94:E104)</f>
        <v>0</v>
      </c>
      <c r="F93" s="20">
        <f>SUM(F94:F104)</f>
        <v>78079451</v>
      </c>
    </row>
    <row r="94" spans="1:6" s="8" customFormat="1" ht="12.75" customHeight="1" x14ac:dyDescent="0.2">
      <c r="B94" s="25">
        <v>33104</v>
      </c>
      <c r="C94" s="22" t="s">
        <v>68</v>
      </c>
      <c r="D94" s="23">
        <v>4330000</v>
      </c>
      <c r="E94" s="23">
        <v>0</v>
      </c>
      <c r="F94" s="26">
        <v>6601786</v>
      </c>
    </row>
    <row r="95" spans="1:6" s="8" customFormat="1" ht="12.75" customHeight="1" x14ac:dyDescent="0.2">
      <c r="B95" s="25">
        <v>33105</v>
      </c>
      <c r="C95" s="22" t="s">
        <v>69</v>
      </c>
      <c r="D95" s="23">
        <v>3150000</v>
      </c>
      <c r="E95" s="23">
        <v>0</v>
      </c>
      <c r="F95" s="26">
        <v>184170</v>
      </c>
    </row>
    <row r="96" spans="1:6" s="8" customFormat="1" ht="12.75" customHeight="1" x14ac:dyDescent="0.2">
      <c r="B96" s="25">
        <v>33301</v>
      </c>
      <c r="C96" s="22" t="s">
        <v>70</v>
      </c>
      <c r="D96" s="23">
        <v>115497450</v>
      </c>
      <c r="E96" s="23">
        <v>0</v>
      </c>
      <c r="F96" s="26">
        <v>271264</v>
      </c>
    </row>
    <row r="97" spans="1:6" s="8" customFormat="1" ht="12.75" customHeight="1" x14ac:dyDescent="0.2">
      <c r="B97" s="25">
        <v>33401</v>
      </c>
      <c r="C97" s="22" t="s">
        <v>71</v>
      </c>
      <c r="D97" s="23">
        <v>9805639</v>
      </c>
      <c r="E97" s="23">
        <v>0</v>
      </c>
      <c r="F97" s="26">
        <v>0</v>
      </c>
    </row>
    <row r="98" spans="1:6" s="8" customFormat="1" ht="12.75" customHeight="1" x14ac:dyDescent="0.2">
      <c r="B98" s="25">
        <v>33601</v>
      </c>
      <c r="C98" s="22" t="s">
        <v>126</v>
      </c>
      <c r="D98" s="23">
        <v>400000</v>
      </c>
      <c r="E98" s="23">
        <v>0</v>
      </c>
      <c r="F98" s="26">
        <v>0</v>
      </c>
    </row>
    <row r="99" spans="1:6" s="8" customFormat="1" ht="12.75" customHeight="1" x14ac:dyDescent="0.2">
      <c r="B99" s="25">
        <v>33602</v>
      </c>
      <c r="C99" s="22" t="s">
        <v>72</v>
      </c>
      <c r="D99" s="23">
        <v>16710345</v>
      </c>
      <c r="E99" s="23">
        <v>0</v>
      </c>
      <c r="F99" s="26">
        <v>2396446</v>
      </c>
    </row>
    <row r="100" spans="1:6" s="8" customFormat="1" ht="12.75" customHeight="1" x14ac:dyDescent="0.2">
      <c r="B100" s="25">
        <v>33604</v>
      </c>
      <c r="C100" s="22" t="s">
        <v>73</v>
      </c>
      <c r="D100" s="23">
        <v>7500000</v>
      </c>
      <c r="E100" s="23">
        <v>0</v>
      </c>
      <c r="F100" s="26">
        <v>0</v>
      </c>
    </row>
    <row r="101" spans="1:6" s="8" customFormat="1" ht="12.75" customHeight="1" x14ac:dyDescent="0.2">
      <c r="B101" s="25">
        <v>33605</v>
      </c>
      <c r="C101" s="22" t="s">
        <v>74</v>
      </c>
      <c r="D101" s="23">
        <v>440000</v>
      </c>
      <c r="E101" s="23">
        <v>0</v>
      </c>
      <c r="F101" s="26">
        <v>202316</v>
      </c>
    </row>
    <row r="102" spans="1:6" s="8" customFormat="1" ht="12.75" customHeight="1" x14ac:dyDescent="0.2">
      <c r="B102" s="25">
        <v>33801</v>
      </c>
      <c r="C102" s="22" t="s">
        <v>75</v>
      </c>
      <c r="D102" s="23">
        <v>26487690</v>
      </c>
      <c r="E102" s="23">
        <v>0</v>
      </c>
      <c r="F102" s="26">
        <v>4736298</v>
      </c>
    </row>
    <row r="103" spans="1:6" s="8" customFormat="1" ht="12.75" customHeight="1" x14ac:dyDescent="0.2">
      <c r="B103" s="25">
        <v>33901</v>
      </c>
      <c r="C103" s="22" t="s">
        <v>76</v>
      </c>
      <c r="D103" s="23">
        <v>639823466</v>
      </c>
      <c r="E103" s="23">
        <v>0</v>
      </c>
      <c r="F103" s="26">
        <v>62701278</v>
      </c>
    </row>
    <row r="104" spans="1:6" s="8" customFormat="1" ht="12.75" customHeight="1" x14ac:dyDescent="0.2">
      <c r="B104" s="25">
        <v>33903</v>
      </c>
      <c r="C104" s="22" t="s">
        <v>115</v>
      </c>
      <c r="D104" s="23">
        <v>3619000</v>
      </c>
      <c r="E104" s="23">
        <v>0</v>
      </c>
      <c r="F104" s="26">
        <v>985893</v>
      </c>
    </row>
    <row r="105" spans="1:6" s="8" customFormat="1" ht="12.75" customHeight="1" x14ac:dyDescent="0.2">
      <c r="B105" s="25"/>
      <c r="C105" s="22"/>
      <c r="D105" s="23"/>
      <c r="E105" s="23"/>
      <c r="F105" s="26"/>
    </row>
    <row r="106" spans="1:6" s="8" customFormat="1" ht="12.75" customHeight="1" x14ac:dyDescent="0.2">
      <c r="B106" s="24">
        <v>3400</v>
      </c>
      <c r="C106" s="18" t="s">
        <v>77</v>
      </c>
      <c r="D106" s="19">
        <f>SUM(D107:D109)</f>
        <v>48470448</v>
      </c>
      <c r="E106" s="19">
        <f>SUM(E107:E109)</f>
        <v>0</v>
      </c>
      <c r="F106" s="20">
        <f t="shared" ref="F106" si="9">SUM(F107:F109)</f>
        <v>5926577</v>
      </c>
    </row>
    <row r="107" spans="1:6" s="8" customFormat="1" ht="12.75" customHeight="1" x14ac:dyDescent="0.2">
      <c r="B107" s="25">
        <v>34101</v>
      </c>
      <c r="C107" s="22" t="s">
        <v>78</v>
      </c>
      <c r="D107" s="23">
        <v>46242000</v>
      </c>
      <c r="E107" s="23">
        <v>0</v>
      </c>
      <c r="F107" s="26">
        <v>5880781</v>
      </c>
    </row>
    <row r="108" spans="1:6" s="8" customFormat="1" ht="12.75" customHeight="1" x14ac:dyDescent="0.2">
      <c r="A108" s="6"/>
      <c r="B108" s="25">
        <v>34501</v>
      </c>
      <c r="C108" s="22" t="s">
        <v>79</v>
      </c>
      <c r="D108" s="23">
        <v>1939655</v>
      </c>
      <c r="E108" s="23">
        <v>0</v>
      </c>
      <c r="F108" s="26">
        <v>0</v>
      </c>
    </row>
    <row r="109" spans="1:6" s="8" customFormat="1" ht="12.75" customHeight="1" x14ac:dyDescent="0.2">
      <c r="A109" s="6"/>
      <c r="B109" s="25">
        <v>34701</v>
      </c>
      <c r="C109" s="22" t="s">
        <v>80</v>
      </c>
      <c r="D109" s="23">
        <v>288793</v>
      </c>
      <c r="E109" s="23">
        <v>0</v>
      </c>
      <c r="F109" s="26">
        <v>45796</v>
      </c>
    </row>
    <row r="110" spans="1:6" s="8" customFormat="1" ht="12.75" customHeight="1" x14ac:dyDescent="0.2">
      <c r="A110" s="7"/>
      <c r="B110" s="25"/>
      <c r="C110" s="22"/>
      <c r="D110" s="23"/>
      <c r="E110" s="23"/>
      <c r="F110" s="26"/>
    </row>
    <row r="111" spans="1:6" s="8" customFormat="1" ht="12.75" customHeight="1" x14ac:dyDescent="0.2">
      <c r="B111" s="24">
        <v>3500</v>
      </c>
      <c r="C111" s="18" t="s">
        <v>81</v>
      </c>
      <c r="D111" s="19">
        <f>SUM(D112:D117)</f>
        <v>66125476</v>
      </c>
      <c r="E111" s="19">
        <f>SUM(E112:E117)</f>
        <v>0</v>
      </c>
      <c r="F111" s="20">
        <f>SUM(F112:F117)</f>
        <v>6251625</v>
      </c>
    </row>
    <row r="112" spans="1:6" s="8" customFormat="1" ht="12.75" customHeight="1" x14ac:dyDescent="0.2">
      <c r="B112" s="25">
        <v>35101</v>
      </c>
      <c r="C112" s="22" t="s">
        <v>82</v>
      </c>
      <c r="D112" s="23">
        <v>44953276</v>
      </c>
      <c r="E112" s="23">
        <v>0</v>
      </c>
      <c r="F112" s="26">
        <f>4305453+46434</f>
        <v>4351887</v>
      </c>
    </row>
    <row r="113" spans="1:6" s="8" customFormat="1" ht="12.75" customHeight="1" x14ac:dyDescent="0.2">
      <c r="A113" s="6"/>
      <c r="B113" s="29">
        <v>35201</v>
      </c>
      <c r="C113" s="22" t="s">
        <v>83</v>
      </c>
      <c r="D113" s="23">
        <v>0</v>
      </c>
      <c r="E113" s="23">
        <v>0</v>
      </c>
      <c r="F113" s="26">
        <v>0</v>
      </c>
    </row>
    <row r="114" spans="1:6" s="8" customFormat="1" ht="12.75" customHeight="1" x14ac:dyDescent="0.2">
      <c r="A114" s="7"/>
      <c r="B114" s="29">
        <v>35301</v>
      </c>
      <c r="C114" s="22" t="s">
        <v>84</v>
      </c>
      <c r="D114" s="23">
        <v>341000</v>
      </c>
      <c r="E114" s="23">
        <v>0</v>
      </c>
      <c r="F114" s="26">
        <v>54602</v>
      </c>
    </row>
    <row r="115" spans="1:6" s="8" customFormat="1" ht="12.75" customHeight="1" x14ac:dyDescent="0.2">
      <c r="B115" s="29">
        <v>35501</v>
      </c>
      <c r="C115" s="22" t="s">
        <v>85</v>
      </c>
      <c r="D115" s="23">
        <v>326000</v>
      </c>
      <c r="E115" s="23">
        <v>0</v>
      </c>
      <c r="F115" s="26">
        <v>15663</v>
      </c>
    </row>
    <row r="116" spans="1:6" s="8" customFormat="1" ht="12.75" customHeight="1" x14ac:dyDescent="0.2">
      <c r="B116" s="29">
        <v>35701</v>
      </c>
      <c r="C116" s="22" t="s">
        <v>86</v>
      </c>
      <c r="D116" s="23">
        <v>265200</v>
      </c>
      <c r="E116" s="23">
        <v>0</v>
      </c>
      <c r="F116" s="26">
        <v>0</v>
      </c>
    </row>
    <row r="117" spans="1:6" s="8" customFormat="1" ht="12.75" customHeight="1" x14ac:dyDescent="0.2">
      <c r="A117" s="6"/>
      <c r="B117" s="29">
        <v>35801</v>
      </c>
      <c r="C117" s="22" t="s">
        <v>87</v>
      </c>
      <c r="D117" s="23">
        <v>20240000</v>
      </c>
      <c r="E117" s="23">
        <v>0</v>
      </c>
      <c r="F117" s="26">
        <v>1829473</v>
      </c>
    </row>
    <row r="118" spans="1:6" s="7" customFormat="1" ht="12.75" customHeight="1" x14ac:dyDescent="0.2">
      <c r="A118" s="8"/>
      <c r="B118" s="25"/>
      <c r="C118" s="22"/>
      <c r="D118" s="23"/>
      <c r="E118" s="23"/>
      <c r="F118" s="26"/>
    </row>
    <row r="119" spans="1:6" s="8" customFormat="1" ht="12.75" customHeight="1" x14ac:dyDescent="0.2">
      <c r="B119" s="30">
        <v>3600</v>
      </c>
      <c r="C119" s="31" t="s">
        <v>88</v>
      </c>
      <c r="D119" s="19">
        <f>SUM(D120:D121)</f>
        <v>65760000</v>
      </c>
      <c r="E119" s="19">
        <f>SUM(E120:E121)</f>
        <v>0</v>
      </c>
      <c r="F119" s="20">
        <f>SUM(F120:F121)</f>
        <v>25736987</v>
      </c>
    </row>
    <row r="120" spans="1:6" s="8" customFormat="1" ht="12.75" customHeight="1" x14ac:dyDescent="0.2">
      <c r="A120" s="7"/>
      <c r="B120" s="25">
        <v>36201</v>
      </c>
      <c r="C120" s="22" t="s">
        <v>89</v>
      </c>
      <c r="D120" s="23">
        <v>64560000</v>
      </c>
      <c r="E120" s="23">
        <v>0</v>
      </c>
      <c r="F120" s="26">
        <v>25519670</v>
      </c>
    </row>
    <row r="121" spans="1:6" s="7" customFormat="1" ht="12.75" customHeight="1" x14ac:dyDescent="0.2">
      <c r="A121" s="8"/>
      <c r="B121" s="25">
        <v>36901</v>
      </c>
      <c r="C121" s="22" t="s">
        <v>90</v>
      </c>
      <c r="D121" s="23">
        <v>1200000</v>
      </c>
      <c r="E121" s="23">
        <v>0</v>
      </c>
      <c r="F121" s="26">
        <v>217317</v>
      </c>
    </row>
    <row r="122" spans="1:6" s="7" customFormat="1" ht="12.75" customHeight="1" x14ac:dyDescent="0.2">
      <c r="A122" s="9"/>
      <c r="B122" s="25"/>
      <c r="C122" s="22"/>
      <c r="D122" s="19"/>
      <c r="E122" s="19"/>
      <c r="F122" s="26"/>
    </row>
    <row r="123" spans="1:6" ht="12.75" customHeight="1" x14ac:dyDescent="0.2">
      <c r="A123" s="8"/>
      <c r="B123" s="32">
        <v>3700</v>
      </c>
      <c r="C123" s="18" t="s">
        <v>91</v>
      </c>
      <c r="D123" s="19">
        <f>SUM(D124:D127)</f>
        <v>30997916</v>
      </c>
      <c r="E123" s="19">
        <f t="shared" ref="E123:F123" si="10">SUM(E124:E127)</f>
        <v>0</v>
      </c>
      <c r="F123" s="20">
        <f t="shared" si="10"/>
        <v>4226710</v>
      </c>
    </row>
    <row r="124" spans="1:6" s="7" customFormat="1" ht="12.75" customHeight="1" x14ac:dyDescent="0.2">
      <c r="A124" s="6"/>
      <c r="B124" s="29">
        <v>37104</v>
      </c>
      <c r="C124" s="22" t="s">
        <v>92</v>
      </c>
      <c r="D124" s="23">
        <v>9453164</v>
      </c>
      <c r="E124" s="23">
        <v>0</v>
      </c>
      <c r="F124" s="26">
        <v>270180</v>
      </c>
    </row>
    <row r="125" spans="1:6" ht="12.75" customHeight="1" x14ac:dyDescent="0.2">
      <c r="A125" s="7"/>
      <c r="B125" s="29">
        <v>37106</v>
      </c>
      <c r="C125" s="22" t="s">
        <v>93</v>
      </c>
      <c r="D125" s="23">
        <v>1265000</v>
      </c>
      <c r="E125" s="23">
        <v>0</v>
      </c>
      <c r="F125" s="26">
        <v>0</v>
      </c>
    </row>
    <row r="126" spans="1:6" ht="12.75" customHeight="1" x14ac:dyDescent="0.2">
      <c r="A126" s="7"/>
      <c r="B126" s="25">
        <v>37504</v>
      </c>
      <c r="C126" s="22" t="s">
        <v>94</v>
      </c>
      <c r="D126" s="23">
        <v>19079752</v>
      </c>
      <c r="E126" s="23">
        <v>0</v>
      </c>
      <c r="F126" s="26">
        <v>3956530</v>
      </c>
    </row>
    <row r="127" spans="1:6" ht="12.75" customHeight="1" x14ac:dyDescent="0.2">
      <c r="A127" s="7"/>
      <c r="B127" s="25">
        <v>37602</v>
      </c>
      <c r="C127" s="22" t="s">
        <v>127</v>
      </c>
      <c r="D127" s="23">
        <v>1200000</v>
      </c>
      <c r="E127" s="23">
        <v>0</v>
      </c>
      <c r="F127" s="26">
        <v>0</v>
      </c>
    </row>
    <row r="128" spans="1:6" s="8" customFormat="1" ht="12.75" customHeight="1" x14ac:dyDescent="0.2">
      <c r="B128" s="29"/>
      <c r="C128" s="22"/>
      <c r="D128" s="23"/>
      <c r="E128" s="23"/>
      <c r="F128" s="26"/>
    </row>
    <row r="129" spans="1:6" s="7" customFormat="1" ht="12.75" customHeight="1" x14ac:dyDescent="0.2">
      <c r="A129" s="8"/>
      <c r="B129" s="24">
        <v>3800</v>
      </c>
      <c r="C129" s="18" t="s">
        <v>95</v>
      </c>
      <c r="D129" s="19">
        <v>0</v>
      </c>
      <c r="E129" s="19">
        <v>0</v>
      </c>
      <c r="F129" s="20">
        <v>0</v>
      </c>
    </row>
    <row r="130" spans="1:6" s="7" customFormat="1" ht="12.75" customHeight="1" x14ac:dyDescent="0.2">
      <c r="A130" s="6"/>
      <c r="B130" s="29"/>
      <c r="C130" s="22"/>
      <c r="D130" s="23"/>
      <c r="E130" s="23"/>
      <c r="F130" s="26"/>
    </row>
    <row r="131" spans="1:6" s="7" customFormat="1" ht="12.75" customHeight="1" x14ac:dyDescent="0.2">
      <c r="B131" s="24">
        <v>3900</v>
      </c>
      <c r="C131" s="18" t="s">
        <v>96</v>
      </c>
      <c r="D131" s="19">
        <f>SUM(D132:D134)</f>
        <v>148453282</v>
      </c>
      <c r="E131" s="19">
        <f>SUM(E132:E134)</f>
        <v>0</v>
      </c>
      <c r="F131" s="20">
        <f>SUM(F132:F134)</f>
        <v>35248518</v>
      </c>
    </row>
    <row r="132" spans="1:6" s="8" customFormat="1" ht="12.75" customHeight="1" x14ac:dyDescent="0.2">
      <c r="B132" s="25">
        <v>39202</v>
      </c>
      <c r="C132" s="22" t="s">
        <v>97</v>
      </c>
      <c r="D132" s="23">
        <v>127228282</v>
      </c>
      <c r="E132" s="23">
        <v>0</v>
      </c>
      <c r="F132" s="26">
        <v>28816340</v>
      </c>
    </row>
    <row r="133" spans="1:6" s="8" customFormat="1" ht="12.75" customHeight="1" x14ac:dyDescent="0.2">
      <c r="B133" s="25">
        <v>39801</v>
      </c>
      <c r="C133" s="22" t="s">
        <v>98</v>
      </c>
      <c r="D133" s="23">
        <v>19250000</v>
      </c>
      <c r="E133" s="23">
        <v>0</v>
      </c>
      <c r="F133" s="26">
        <v>6297178</v>
      </c>
    </row>
    <row r="134" spans="1:6" s="8" customFormat="1" ht="12.75" customHeight="1" x14ac:dyDescent="0.2">
      <c r="B134" s="33">
        <v>39904</v>
      </c>
      <c r="C134" s="34" t="s">
        <v>99</v>
      </c>
      <c r="D134" s="35">
        <v>1975000</v>
      </c>
      <c r="E134" s="35">
        <v>0</v>
      </c>
      <c r="F134" s="36">
        <v>135000</v>
      </c>
    </row>
    <row r="135" spans="1:6" s="8" customFormat="1" ht="12.75" customHeight="1" x14ac:dyDescent="0.2">
      <c r="B135" s="46"/>
      <c r="C135" s="47"/>
      <c r="D135" s="48"/>
      <c r="E135" s="48"/>
      <c r="F135" s="16"/>
    </row>
    <row r="136" spans="1:6" ht="12.75" customHeight="1" x14ac:dyDescent="0.2">
      <c r="B136" s="24" t="s">
        <v>100</v>
      </c>
      <c r="C136" s="37"/>
      <c r="D136" s="19">
        <f>+D138+D156</f>
        <v>39252130</v>
      </c>
      <c r="E136" s="19">
        <f>+E138+E156</f>
        <v>0</v>
      </c>
      <c r="F136" s="20">
        <f>+F138+F156</f>
        <v>5165637</v>
      </c>
    </row>
    <row r="137" spans="1:6" ht="12.75" customHeight="1" x14ac:dyDescent="0.2">
      <c r="B137" s="25"/>
      <c r="C137" s="37"/>
      <c r="D137" s="23"/>
      <c r="E137" s="23"/>
      <c r="F137" s="26"/>
    </row>
    <row r="138" spans="1:6" ht="12.75" customHeight="1" x14ac:dyDescent="0.2">
      <c r="B138" s="24">
        <v>5000</v>
      </c>
      <c r="C138" s="38" t="s">
        <v>101</v>
      </c>
      <c r="D138" s="19">
        <f>+D140+D145+D149+D152</f>
        <v>11500000</v>
      </c>
      <c r="E138" s="19">
        <f>+E140+E145+E149+E152</f>
        <v>0</v>
      </c>
      <c r="F138" s="20">
        <f>+F140+F145+F149+F152</f>
        <v>731666</v>
      </c>
    </row>
    <row r="139" spans="1:6" ht="12.75" customHeight="1" x14ac:dyDescent="0.2">
      <c r="B139" s="25"/>
      <c r="C139" s="37"/>
      <c r="D139" s="23"/>
      <c r="E139" s="23"/>
      <c r="F139" s="26"/>
    </row>
    <row r="140" spans="1:6" ht="12.75" customHeight="1" x14ac:dyDescent="0.2">
      <c r="B140" s="24">
        <v>5100</v>
      </c>
      <c r="C140" s="38" t="s">
        <v>102</v>
      </c>
      <c r="D140" s="19">
        <f>SUM(D141:D143)</f>
        <v>9464107</v>
      </c>
      <c r="E140" s="19">
        <f>SUM(E141:E143)</f>
        <v>0</v>
      </c>
      <c r="F140" s="20">
        <f t="shared" ref="F140" si="11">SUM(F141:F143)</f>
        <v>731666</v>
      </c>
    </row>
    <row r="141" spans="1:6" s="7" customFormat="1" ht="12.75" customHeight="1" x14ac:dyDescent="0.2">
      <c r="A141" s="6"/>
      <c r="B141" s="25">
        <v>51101</v>
      </c>
      <c r="C141" s="37" t="s">
        <v>103</v>
      </c>
      <c r="D141" s="23">
        <v>5344366</v>
      </c>
      <c r="E141" s="23">
        <v>0</v>
      </c>
      <c r="F141" s="26">
        <v>706889</v>
      </c>
    </row>
    <row r="142" spans="1:6" s="7" customFormat="1" ht="12.75" customHeight="1" x14ac:dyDescent="0.2">
      <c r="A142" s="6"/>
      <c r="B142" s="25">
        <v>51501</v>
      </c>
      <c r="C142" s="37" t="s">
        <v>117</v>
      </c>
      <c r="D142" s="23">
        <v>4071741</v>
      </c>
      <c r="E142" s="23">
        <v>0</v>
      </c>
      <c r="F142" s="26">
        <v>0</v>
      </c>
    </row>
    <row r="143" spans="1:6" s="7" customFormat="1" ht="12.75" customHeight="1" x14ac:dyDescent="0.2">
      <c r="A143" s="5"/>
      <c r="B143" s="25">
        <v>51901</v>
      </c>
      <c r="C143" s="37" t="s">
        <v>104</v>
      </c>
      <c r="D143" s="23">
        <v>48000</v>
      </c>
      <c r="E143" s="23">
        <v>0</v>
      </c>
      <c r="F143" s="26">
        <v>24777</v>
      </c>
    </row>
    <row r="144" spans="1:6" s="8" customFormat="1" ht="12.75" customHeight="1" x14ac:dyDescent="0.2">
      <c r="A144" s="6"/>
      <c r="B144" s="25"/>
      <c r="C144" s="37"/>
      <c r="D144" s="19"/>
      <c r="E144" s="19"/>
      <c r="F144" s="20"/>
    </row>
    <row r="145" spans="1:6" ht="12.75" customHeight="1" x14ac:dyDescent="0.2">
      <c r="A145" s="5"/>
      <c r="B145" s="24">
        <v>5200</v>
      </c>
      <c r="C145" s="38" t="s">
        <v>105</v>
      </c>
      <c r="D145" s="19">
        <f t="shared" ref="D145:F145" si="12">SUM(D146:D147)</f>
        <v>672246</v>
      </c>
      <c r="E145" s="19">
        <f>SUM(E146:E147)</f>
        <v>0</v>
      </c>
      <c r="F145" s="20">
        <f t="shared" si="12"/>
        <v>0</v>
      </c>
    </row>
    <row r="146" spans="1:6" ht="12.75" customHeight="1" x14ac:dyDescent="0.2">
      <c r="A146" s="7"/>
      <c r="B146" s="25">
        <v>52101</v>
      </c>
      <c r="C146" s="37" t="s">
        <v>106</v>
      </c>
      <c r="D146" s="23">
        <v>521363</v>
      </c>
      <c r="E146" s="23">
        <v>0</v>
      </c>
      <c r="F146" s="26">
        <v>0</v>
      </c>
    </row>
    <row r="147" spans="1:6" s="7" customFormat="1" ht="12.75" customHeight="1" x14ac:dyDescent="0.2">
      <c r="A147" s="8"/>
      <c r="B147" s="25">
        <v>52301</v>
      </c>
      <c r="C147" s="37" t="s">
        <v>107</v>
      </c>
      <c r="D147" s="23">
        <v>150883</v>
      </c>
      <c r="E147" s="23">
        <v>0</v>
      </c>
      <c r="F147" s="26">
        <v>0</v>
      </c>
    </row>
    <row r="148" spans="1:6" ht="12.75" customHeight="1" x14ac:dyDescent="0.2">
      <c r="A148" s="2"/>
      <c r="B148" s="25"/>
      <c r="C148" s="37"/>
      <c r="D148" s="23"/>
      <c r="E148" s="23"/>
      <c r="F148" s="26"/>
    </row>
    <row r="149" spans="1:6" ht="12.75" customHeight="1" x14ac:dyDescent="0.2">
      <c r="B149" s="24">
        <v>5300</v>
      </c>
      <c r="C149" s="38" t="s">
        <v>118</v>
      </c>
      <c r="D149" s="19">
        <f>SUM(D150:D150)</f>
        <v>532487</v>
      </c>
      <c r="E149" s="19">
        <f>SUM(E150:E150)</f>
        <v>0</v>
      </c>
      <c r="F149" s="20">
        <f>SUM(F150:F150)</f>
        <v>0</v>
      </c>
    </row>
    <row r="150" spans="1:6" ht="12.75" customHeight="1" x14ac:dyDescent="0.2">
      <c r="B150" s="25">
        <v>53101</v>
      </c>
      <c r="C150" s="37" t="s">
        <v>119</v>
      </c>
      <c r="D150" s="23">
        <v>532487</v>
      </c>
      <c r="E150" s="23">
        <v>0</v>
      </c>
      <c r="F150" s="26">
        <v>0</v>
      </c>
    </row>
    <row r="151" spans="1:6" s="7" customFormat="1" ht="12.75" customHeight="1" x14ac:dyDescent="0.2">
      <c r="A151" s="6"/>
      <c r="B151" s="25"/>
      <c r="C151" s="37"/>
      <c r="D151" s="23"/>
      <c r="E151" s="23"/>
      <c r="F151" s="26"/>
    </row>
    <row r="152" spans="1:6" ht="12.75" customHeight="1" x14ac:dyDescent="0.2">
      <c r="A152" s="7"/>
      <c r="B152" s="30">
        <v>5600</v>
      </c>
      <c r="C152" s="39" t="s">
        <v>108</v>
      </c>
      <c r="D152" s="19">
        <f>SUM(D153:D154)</f>
        <v>831160</v>
      </c>
      <c r="E152" s="19">
        <f>SUM(E153:E154)</f>
        <v>0</v>
      </c>
      <c r="F152" s="20">
        <f>SUM(F153:F154)</f>
        <v>0</v>
      </c>
    </row>
    <row r="153" spans="1:6" ht="12.75" customHeight="1" x14ac:dyDescent="0.2">
      <c r="A153" s="7"/>
      <c r="B153" s="25">
        <v>56701</v>
      </c>
      <c r="C153" s="37" t="s">
        <v>120</v>
      </c>
      <c r="D153" s="23">
        <v>804232</v>
      </c>
      <c r="E153" s="23">
        <v>0</v>
      </c>
      <c r="F153" s="26">
        <v>0</v>
      </c>
    </row>
    <row r="154" spans="1:6" s="7" customFormat="1" ht="12.75" customHeight="1" x14ac:dyDescent="0.2">
      <c r="B154" s="25">
        <v>56902</v>
      </c>
      <c r="C154" s="37" t="s">
        <v>121</v>
      </c>
      <c r="D154" s="23">
        <v>26928</v>
      </c>
      <c r="E154" s="23">
        <v>0</v>
      </c>
      <c r="F154" s="26">
        <v>0</v>
      </c>
    </row>
    <row r="155" spans="1:6" s="7" customFormat="1" ht="12.75" customHeight="1" x14ac:dyDescent="0.2">
      <c r="A155" s="6"/>
      <c r="B155" s="25"/>
      <c r="C155" s="37"/>
      <c r="D155" s="23"/>
      <c r="E155" s="23"/>
      <c r="F155" s="26"/>
    </row>
    <row r="156" spans="1:6" s="7" customFormat="1" ht="12.75" customHeight="1" x14ac:dyDescent="0.2">
      <c r="A156" s="8"/>
      <c r="B156" s="24">
        <v>6000</v>
      </c>
      <c r="C156" s="38" t="s">
        <v>109</v>
      </c>
      <c r="D156" s="19">
        <f>+D158</f>
        <v>27752130</v>
      </c>
      <c r="E156" s="19">
        <f>+E158</f>
        <v>0</v>
      </c>
      <c r="F156" s="20">
        <f t="shared" ref="F156" si="13">+F158</f>
        <v>4433971</v>
      </c>
    </row>
    <row r="157" spans="1:6" ht="12.75" customHeight="1" x14ac:dyDescent="0.2">
      <c r="A157" s="8"/>
      <c r="B157" s="25"/>
      <c r="C157" s="37"/>
      <c r="D157" s="23"/>
      <c r="E157" s="23"/>
      <c r="F157" s="26"/>
    </row>
    <row r="158" spans="1:6" ht="12.75" customHeight="1" x14ac:dyDescent="0.2">
      <c r="A158" s="8"/>
      <c r="B158" s="24">
        <v>6200</v>
      </c>
      <c r="C158" s="38" t="s">
        <v>110</v>
      </c>
      <c r="D158" s="19">
        <f>+D159</f>
        <v>27752130</v>
      </c>
      <c r="E158" s="19">
        <f>+E159</f>
        <v>0</v>
      </c>
      <c r="F158" s="20">
        <f t="shared" ref="F158" si="14">+F159</f>
        <v>4433971</v>
      </c>
    </row>
    <row r="159" spans="1:6" ht="12.75" customHeight="1" x14ac:dyDescent="0.2">
      <c r="B159" s="25">
        <v>62202</v>
      </c>
      <c r="C159" s="37" t="s">
        <v>111</v>
      </c>
      <c r="D159" s="23">
        <v>27752130</v>
      </c>
      <c r="E159" s="23">
        <v>0</v>
      </c>
      <c r="F159" s="26">
        <v>4433971</v>
      </c>
    </row>
    <row r="160" spans="1:6" ht="12.75" customHeight="1" x14ac:dyDescent="0.2">
      <c r="B160" s="25"/>
      <c r="C160" s="37"/>
      <c r="D160" s="23"/>
      <c r="E160" s="23"/>
      <c r="F160" s="26"/>
    </row>
    <row r="161" spans="1:6" ht="12.75" customHeight="1" x14ac:dyDescent="0.2">
      <c r="B161" s="17">
        <v>7000</v>
      </c>
      <c r="C161" s="41" t="s">
        <v>123</v>
      </c>
      <c r="D161" s="42">
        <f>+D163</f>
        <v>900000000</v>
      </c>
      <c r="E161" s="19">
        <f>+E163</f>
        <v>0</v>
      </c>
      <c r="F161" s="40">
        <f>+F163</f>
        <v>370775000</v>
      </c>
    </row>
    <row r="162" spans="1:6" ht="12.75" customHeight="1" x14ac:dyDescent="0.2">
      <c r="B162" s="45"/>
      <c r="C162" s="43"/>
      <c r="D162" s="6"/>
      <c r="E162" s="6"/>
      <c r="F162" s="26"/>
    </row>
    <row r="163" spans="1:6" ht="12.75" customHeight="1" x14ac:dyDescent="0.2">
      <c r="B163" s="24">
        <v>7500</v>
      </c>
      <c r="C163" s="38" t="s">
        <v>122</v>
      </c>
      <c r="D163" s="19">
        <f>+D164</f>
        <v>900000000</v>
      </c>
      <c r="E163" s="19">
        <f>+E164</f>
        <v>0</v>
      </c>
      <c r="F163" s="40">
        <f>+F164</f>
        <v>370775000</v>
      </c>
    </row>
    <row r="164" spans="1:6" ht="12.75" customHeight="1" x14ac:dyDescent="0.2">
      <c r="B164" s="25">
        <v>75602</v>
      </c>
      <c r="C164" s="37" t="s">
        <v>124</v>
      </c>
      <c r="D164" s="23">
        <v>900000000</v>
      </c>
      <c r="E164" s="23">
        <v>0</v>
      </c>
      <c r="F164" s="26">
        <v>370775000</v>
      </c>
    </row>
    <row r="165" spans="1:6" ht="12.75" customHeight="1" x14ac:dyDescent="0.2">
      <c r="B165" s="33"/>
      <c r="C165" s="44"/>
      <c r="D165" s="35"/>
      <c r="E165" s="35"/>
      <c r="F165" s="36"/>
    </row>
    <row r="166" spans="1:6" x14ac:dyDescent="0.2">
      <c r="A166" s="7"/>
      <c r="B166" s="3"/>
      <c r="C166" s="3"/>
      <c r="D166" s="4"/>
      <c r="E166" s="4"/>
    </row>
  </sheetData>
  <sheetProtection algorithmName="SHA-512" hashValue="d8roGAtOjxePyVsIlLBpBr02UKMzumUj5yi3mo+oT6TS8Lp5cAnMQY93FVZ0bmdlsYIOm72SISwuBV9uYx3yFA==" saltValue="2yCwyyT3WtcSIs9BZkkniw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1" min="1" max="5" man="1"/>
    <brk id="91" min="1" max="5" man="1"/>
    <brk id="134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 2018</vt:lpstr>
      <vt:lpstr>Hoja1</vt:lpstr>
      <vt:lpstr>'1er Trimestre 2018'!Área_de_impresión</vt:lpstr>
      <vt:lpstr>'1er Trimestre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2018-04-26T21:46:16Z</cp:lastPrinted>
  <dcterms:created xsi:type="dcterms:W3CDTF">2016-10-04T21:04:57Z</dcterms:created>
  <dcterms:modified xsi:type="dcterms:W3CDTF">2018-04-26T21:50:00Z</dcterms:modified>
  <cp:contentStatus/>
</cp:coreProperties>
</file>