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autista\Desktop\respaldo\RICARDO\SIPOT\REPOSITORIO DGAFOS\2 Informes Trimestrales\1 Finanzas\2017\4toTrimestre\Reportes\"/>
    </mc:Choice>
  </mc:AlternateContent>
  <workbookProtection workbookAlgorithmName="SHA-512" workbookHashValue="WXeH4BIft2rt788H58KxMXPJ+LPG9PgimBJc+c8oPfEC15K+iKb7GlWo+pHuWLlpQr7vq7doGvvouzCOwb06Tw==" workbookSaltValue="egR49N2gg4xEPM8L50VhDg==" workbookSpinCount="100000" lockStructure="1"/>
  <bookViews>
    <workbookView xWindow="0" yWindow="0" windowWidth="21600" windowHeight="9600"/>
  </bookViews>
  <sheets>
    <sheet name="4to Trimestre 2017" sheetId="1" r:id="rId1"/>
    <sheet name="Hoja1" sheetId="2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_R">#N/A</definedName>
    <definedName name="__123Graph_A" hidden="1">[1]Contab!#REF!</definedName>
    <definedName name="__123Graph_B" hidden="1">[1]Contab!#REF!</definedName>
    <definedName name="__123Graph_C" hidden="1">[1]Contab!#REF!</definedName>
    <definedName name="__123Graph_D" hidden="1">[1]Contab!#REF!</definedName>
    <definedName name="__123Graph_E" hidden="1">[1]Contab!#REF!</definedName>
    <definedName name="__123Graph_F" hidden="1">[1]Contab!#REF!</definedName>
    <definedName name="__123Graph_X" hidden="1">[1]Contab!#REF!</definedName>
    <definedName name="__POR1987">[1]Result!$II$8192</definedName>
    <definedName name="__POR1988">[1]Result!$II$8192</definedName>
    <definedName name="__PTO89">[1]Result!$II$8192</definedName>
    <definedName name="__R">#N/A</definedName>
    <definedName name="__TDC2001">'[2]Tipos de Cambio'!$C$4</definedName>
    <definedName name="_1234Graph_e" hidden="1">[3]PROFORMA!#REF!</definedName>
    <definedName name="_1989">[1]Result!$II$8192</definedName>
    <definedName name="_Fill" hidden="1">[4]INDICE!#REF!</definedName>
    <definedName name="_Key1" hidden="1">[5]ENERO!#REF!</definedName>
    <definedName name="_Order1" hidden="1">0</definedName>
    <definedName name="_Order2" hidden="1">255</definedName>
    <definedName name="_POR1987">[1]Result!$II$8192</definedName>
    <definedName name="_POR1988">[1]Result!$II$8192</definedName>
    <definedName name="_PTO89">[1]Result!$II$8192</definedName>
    <definedName name="_R">#N/A</definedName>
    <definedName name="_TDC2001">'[2]Tipos de Cambio'!$C$4</definedName>
    <definedName name="A">[6]ftoh!$AJ$5</definedName>
    <definedName name="A_impresión_IM">[1]Result!$F$3:$V$29</definedName>
    <definedName name="_xlnm.Print_Area" localSheetId="0">'4to Trimestre 2017'!$B$2:$F$176</definedName>
    <definedName name="B">[7]ftoh!$AO$3:$AO$10</definedName>
    <definedName name="C_">[7]ftoh!$AJ$4</definedName>
    <definedName name="CD">[6]ftoh!$AJ$4</definedName>
    <definedName name="corte">[8]Parametros!$B$3</definedName>
    <definedName name="CUADRO">[7]ftoh!$A$1:$Z$373</definedName>
    <definedName name="D">[7]ftoh!$AJ$5</definedName>
    <definedName name="DF">[6]ftoh!$AO$3:$AO$10</definedName>
    <definedName name="E">[6]ftoh!$AO$3:$AO$10</definedName>
    <definedName name="EJEE">[1]Edo.Contabilidad!$Q$15:$Q$47</definedName>
    <definedName name="EJEI">[1]Edo.Contabilidad!$G$15:$G$49</definedName>
    <definedName name="ejercido">[9]TS!$E$19:$E$20,[9]TS!$E$22:$E$24,[9]TS!$E$28:$E$36,[9]TS!$E$38:$E$40,[9]TS!$E$42:$E$45,[9]TS!$E$47:$E$49,[9]TS!$E$51:$E$53,[9]TS!$E$55:$E$61,[9]TS!$E$64:$E$66,[9]TS!$E$68:$E$73,[9]TS!$E$75:$E$79,[9]TS!$E$81:$E$82,[9]TS!$E$84:$E$85,[9]TS!$E$87:$E$88</definedName>
    <definedName name="G">[6]ftoh!$AJ$4</definedName>
    <definedName name="_xlnm.Recorder">[1]CompEdResultados!$A$1:$A$65536</definedName>
    <definedName name="H">[6]ftoh!$A$1:$Z$373</definedName>
    <definedName name="HG">[6]ftoh!$AO$13</definedName>
    <definedName name="I">[6]ftoh!$AO$13</definedName>
    <definedName name="J">[10]CAjulPTO!$Q$15:$Q$47</definedName>
    <definedName name="JORGE">[11]ftoh!$AO$3:$AO$10</definedName>
    <definedName name="K">[6]ftoh!$AO$13</definedName>
    <definedName name="L">[6]ftoh!$AO$3:$AO$10</definedName>
    <definedName name="LM">[6]ftoh!$A$1:$Z$373</definedName>
    <definedName name="M">[12]ftoh!$AO$3:$AO$10</definedName>
    <definedName name="MACRO">[7]ftoh!$AO$13</definedName>
    <definedName name="N">#N/A</definedName>
    <definedName name="NA">[13]KPEF!$A$7:$IV$13,[13]KPEF!$A$1:$A$65536</definedName>
    <definedName name="NU">'[1]Indicadores Gestión A'!$A$7:$IV$13,'[1]Indicadores Gestión A'!$A$1:$A$65536</definedName>
    <definedName name="Ñ">[14]ftoh!$AJ$4</definedName>
    <definedName name="O">[14]ftoh!$A$1:$Z$373</definedName>
    <definedName name="P">[14]ftoh!$AJ$5</definedName>
    <definedName name="PTOE">[1]Edo.Contabilidad!$P$15:$P$47</definedName>
    <definedName name="PTOI">[1]Edo.Contabilidad!$F$17:$F$49</definedName>
    <definedName name="Q">[12]ftoh!$AJ$4</definedName>
    <definedName name="S">#N/A</definedName>
    <definedName name="SD">[6]ftoh!$AJ$5</definedName>
    <definedName name="sesion">[8]Parametros!$B$2</definedName>
    <definedName name="T">[14]ftoh!$AO$13</definedName>
    <definedName name="TITULO">#N/A</definedName>
    <definedName name="_xlnm.Print_Titles" localSheetId="0">'4to Trimestre 2017'!$1:$13</definedName>
    <definedName name="Títulos_a_imprimir_IM">[1]Result!$A$7:$IV$13,[1]Result!$A$1:$A$65536</definedName>
    <definedName name="U">[12]ftoh!$A$1:$Z$373</definedName>
    <definedName name="V">[12]ftoh!$AJ$5</definedName>
    <definedName name="W">[6]ftoh!$AJ$4</definedName>
    <definedName name="x">[14]ftoh!$AO$3:$AO$10</definedName>
    <definedName name="Y">[12]ftoh!$AO$13</definedName>
    <definedName name="Z">[6]ftoh!$A$1:$Z$373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E14" i="1"/>
  <c r="D14" i="1"/>
  <c r="F53" i="1"/>
  <c r="E53" i="1"/>
  <c r="D53" i="1"/>
  <c r="F68" i="1"/>
  <c r="E68" i="1"/>
  <c r="D68" i="1"/>
  <c r="F162" i="1"/>
  <c r="E162" i="1"/>
  <c r="D162" i="1"/>
  <c r="F78" i="1"/>
  <c r="E78" i="1"/>
  <c r="D78" i="1"/>
  <c r="F65" i="1"/>
  <c r="E65" i="1"/>
  <c r="D65" i="1"/>
  <c r="F174" i="1" l="1"/>
  <c r="F172" i="1" s="1"/>
  <c r="D174" i="1"/>
  <c r="D172" i="1" s="1"/>
  <c r="E174" i="1"/>
  <c r="E172" i="1" s="1"/>
  <c r="F169" i="1" l="1"/>
  <c r="F167" i="1" s="1"/>
  <c r="E169" i="1"/>
  <c r="E167" i="1" s="1"/>
  <c r="D169" i="1"/>
  <c r="D167" i="1" s="1"/>
  <c r="F159" i="1"/>
  <c r="E159" i="1"/>
  <c r="D159" i="1"/>
  <c r="F155" i="1"/>
  <c r="E155" i="1"/>
  <c r="D155" i="1"/>
  <c r="F150" i="1"/>
  <c r="E150" i="1"/>
  <c r="D150" i="1"/>
  <c r="F140" i="1"/>
  <c r="E140" i="1"/>
  <c r="D140" i="1"/>
  <c r="F133" i="1"/>
  <c r="E133" i="1"/>
  <c r="D133" i="1"/>
  <c r="F129" i="1"/>
  <c r="E129" i="1"/>
  <c r="D129" i="1"/>
  <c r="F120" i="1"/>
  <c r="E120" i="1"/>
  <c r="D120" i="1"/>
  <c r="F115" i="1"/>
  <c r="E115" i="1"/>
  <c r="D115" i="1"/>
  <c r="F102" i="1"/>
  <c r="E102" i="1"/>
  <c r="D102" i="1"/>
  <c r="F93" i="1"/>
  <c r="E93" i="1"/>
  <c r="D93" i="1"/>
  <c r="F83" i="1"/>
  <c r="E83" i="1"/>
  <c r="D83" i="1"/>
  <c r="F75" i="1"/>
  <c r="E75" i="1"/>
  <c r="D75" i="1"/>
  <c r="F72" i="1"/>
  <c r="E72" i="1"/>
  <c r="D72" i="1"/>
  <c r="F61" i="1"/>
  <c r="E61" i="1"/>
  <c r="D61" i="1"/>
  <c r="F55" i="1"/>
  <c r="E55" i="1"/>
  <c r="D55" i="1"/>
  <c r="F50" i="1"/>
  <c r="E50" i="1"/>
  <c r="D50" i="1"/>
  <c r="F46" i="1"/>
  <c r="E46" i="1"/>
  <c r="D46" i="1"/>
  <c r="F38" i="1"/>
  <c r="E38" i="1"/>
  <c r="D38" i="1"/>
  <c r="F30" i="1"/>
  <c r="E30" i="1"/>
  <c r="D30" i="1"/>
  <c r="F26" i="1"/>
  <c r="E26" i="1"/>
  <c r="D26" i="1"/>
  <c r="F23" i="1"/>
  <c r="E23" i="1"/>
  <c r="D23" i="1"/>
  <c r="F20" i="1"/>
  <c r="E20" i="1"/>
  <c r="D20" i="1"/>
  <c r="E18" i="1" l="1"/>
  <c r="E148" i="1"/>
  <c r="E146" i="1" s="1"/>
  <c r="F81" i="1"/>
  <c r="D18" i="1"/>
  <c r="F148" i="1"/>
  <c r="F146" i="1" s="1"/>
  <c r="D81" i="1"/>
  <c r="E81" i="1"/>
  <c r="F18" i="1"/>
  <c r="D148" i="1"/>
  <c r="D146" i="1" s="1"/>
  <c r="F16" i="1" l="1"/>
  <c r="D16" i="1"/>
  <c r="E16" i="1"/>
</calcChain>
</file>

<file path=xl/sharedStrings.xml><?xml version="1.0" encoding="utf-8"?>
<sst xmlns="http://schemas.openxmlformats.org/spreadsheetml/2006/main" count="137" uniqueCount="137">
  <si>
    <t>FINANCIERA NACIONAL DE DESARROLLO AGROPECUARIO, RURAL, FORESTAL Y PESQUERO</t>
  </si>
  <si>
    <t>DIRECCIÓN EJECUTIVA DE FINANZAS</t>
  </si>
  <si>
    <t>GERENCIA DE PRESUPUESTO</t>
  </si>
  <si>
    <t>(cifras en pesos)</t>
  </si>
  <si>
    <t>C O N C E P T O</t>
  </si>
  <si>
    <t>PRESUPUESTO</t>
  </si>
  <si>
    <t>ORIGINAL</t>
  </si>
  <si>
    <t>MODIFICADO</t>
  </si>
  <si>
    <t>GASTO CORRIENTE</t>
  </si>
  <si>
    <t>SERVICIOS PERSONALES</t>
  </si>
  <si>
    <t>REMUNERACIONES AL PERSONAL DE CARÁCTER PERMANENTE</t>
  </si>
  <si>
    <t>Sueldos base</t>
  </si>
  <si>
    <t>REMUNERACIONES AL PERSONAL DE CARÁCTER TRANSITORIO</t>
  </si>
  <si>
    <t>Retribuciones por servicios de carácter social</t>
  </si>
  <si>
    <t>REMUNERACIONES ADICIONALES Y ESPECIALES</t>
  </si>
  <si>
    <t>Primas de vacaciones y dominical</t>
  </si>
  <si>
    <t>Aguinaldo o gratificación de fin de año</t>
  </si>
  <si>
    <t>SEGURIDAD SOCIAL</t>
  </si>
  <si>
    <t>Aportaciones al IMSS</t>
  </si>
  <si>
    <t>Aportaciones al INFONAVIT</t>
  </si>
  <si>
    <t>Aportaciones al Sistema de Ahorro para el Retiro</t>
  </si>
  <si>
    <t>Cuotas para el seguro de vida del personal civil</t>
  </si>
  <si>
    <t>Cuotas para el seguro de gastos médicos del personal civil</t>
  </si>
  <si>
    <t>Seguros de responsabilidad civil, asistencia legal y otros seguros</t>
  </si>
  <si>
    <t>OTRAS PRESTACIONES SOCIALES Y ECONÓMICAS</t>
  </si>
  <si>
    <t>Cuotas para el fondo de ahorro del personal civil</t>
  </si>
  <si>
    <t>Pago de liquidaciones</t>
  </si>
  <si>
    <t>Prestaciones establecidas por Condiciones Generales de Trabajo o Contratos Colectivos de Trabajo</t>
  </si>
  <si>
    <t>Compensación garantizada</t>
  </si>
  <si>
    <t>Apoyos a la capacitación de los servidores públicos</t>
  </si>
  <si>
    <t>Otras prestaciones</t>
  </si>
  <si>
    <t>PREVISIONES</t>
  </si>
  <si>
    <t>Incrementos a las percepciones</t>
  </si>
  <si>
    <t>PAGO DE ESTIMULOS A SERVIDORES PÚBLICOS</t>
  </si>
  <si>
    <t>Estímulos por productividad y eficiencia</t>
  </si>
  <si>
    <t>MATERIALES Y SUMINISTROS</t>
  </si>
  <si>
    <t>MATERIALES DE ADMINISTRACION, EMISION DE DOCUMENTOS Y ARTICULOS OFICIALES</t>
  </si>
  <si>
    <t>Materiales y útiles de oficina</t>
  </si>
  <si>
    <t>Materiales y útiles para el procesamiento en equipos y bienes informáticos</t>
  </si>
  <si>
    <t>Material de apoyo informativo</t>
  </si>
  <si>
    <t>Material de limpieza</t>
  </si>
  <si>
    <t>ALIMENTOS Y UTENSILIOS</t>
  </si>
  <si>
    <t>Productos alimenticios para el personal en las instalaciones de las dependencias y entidades</t>
  </si>
  <si>
    <t>Utensilios para el servicio de alimentación</t>
  </si>
  <si>
    <t>PRODUCTOS QUÍMICOS, FARMACEUTICOS Y DE LABORATORIO</t>
  </si>
  <si>
    <t>Medicinas y productos farmacéuticos</t>
  </si>
  <si>
    <t>COMBUSTIBLES, LUBRICANTES Y ADITIVOS</t>
  </si>
  <si>
    <t>Combustibles, lubricantes y aditivos para vehículos terrestres, aéreos, marítimos, lacustres y fluviales destinados a servicios administrativos</t>
  </si>
  <si>
    <t>VESTUARIO, BLANCOS, PRENDAS DE PROTECCIÓN Y ARTÍCULOS DEPORTIVOS</t>
  </si>
  <si>
    <t>Vestuario y uniformes</t>
  </si>
  <si>
    <t>SERVICIOS GENERALES</t>
  </si>
  <si>
    <t>SERVICIOS BASICOS</t>
  </si>
  <si>
    <t>Servicio de energía eléctrica</t>
  </si>
  <si>
    <t>Servicio de agua</t>
  </si>
  <si>
    <t>Servicio telefónico convencional</t>
  </si>
  <si>
    <t>Servicio de telefonía celular</t>
  </si>
  <si>
    <t>Servicios de telecomunicaciones</t>
  </si>
  <si>
    <t>Servicios de conducción de señales analógicas y digitales</t>
  </si>
  <si>
    <t>Servicio postal</t>
  </si>
  <si>
    <t>Contratación de otros servicios</t>
  </si>
  <si>
    <t xml:space="preserve">SERVICIOS DE ARRENDAMIENTO </t>
  </si>
  <si>
    <t>Arrendamiento de edificios y locales</t>
  </si>
  <si>
    <t>Arrendamiento de equipo y bienes informáticos</t>
  </si>
  <si>
    <t>Arrendamiento de mobiliario</t>
  </si>
  <si>
    <t>Arrendamiento de vehículos terrestres, aéreos, marítimos, lacustres y fluviales para servicios administrativos</t>
  </si>
  <si>
    <t>Arrendamiento de vehículos terrestres, aéreos, marítimos, lacustres y fluviales para servidores públicos</t>
  </si>
  <si>
    <t>Arrendamiento de maquinaria y equipo</t>
  </si>
  <si>
    <t>Patentes, regalías y otros</t>
  </si>
  <si>
    <t>SERVICIOS PROFESIONALES, CIENTIFICOS, TECNICOS Y OTROS SERVICIOS</t>
  </si>
  <si>
    <t>Otras asesorías para la operación de programas</t>
  </si>
  <si>
    <t>Servicios relacionados con procedimientos jurisdiccionales</t>
  </si>
  <si>
    <t>Servicios de informática</t>
  </si>
  <si>
    <t>Servicios para capacitación a servidores públicos</t>
  </si>
  <si>
    <t>Otros servicios comerciales</t>
  </si>
  <si>
    <t>Impresión y elaboración de material informativo derivado de la operación de administración de las dependencias y entidades</t>
  </si>
  <si>
    <t>Información en medios masivos derivada de la operación y administración de las dependencias y entidades</t>
  </si>
  <si>
    <t>Servicios de vigilancias</t>
  </si>
  <si>
    <t>Subcontratación de servicios con terceros</t>
  </si>
  <si>
    <t>SERVICIOS FINANCIEROS, BANCARIOS Y COMERCIALES</t>
  </si>
  <si>
    <t>Servicios bancarios y financieros</t>
  </si>
  <si>
    <t>Seguros de bienes patrimoniales</t>
  </si>
  <si>
    <t>Fletes y maniobras</t>
  </si>
  <si>
    <t>SERVICIOS DE INSTALACION, REPARACION, MANTENIMIENTO Y CONSERVACIÓN</t>
  </si>
  <si>
    <t>Mantenimiento y conservación de inmuebles para la prestación de servicios administrativos</t>
  </si>
  <si>
    <t>Mantenimiento y conservación de mobiliario y equipo de administración</t>
  </si>
  <si>
    <t>Mantenimiento y conservación de bienes informáticos</t>
  </si>
  <si>
    <t>Mantenimiento y conservación de vehículos terrestres, aéreos, marítimos, lacustres y fluviales</t>
  </si>
  <si>
    <t>Mantenimiento y conservación de maquinaria y equipo</t>
  </si>
  <si>
    <t>Servicios de lavandería, limpieza e higiene</t>
  </si>
  <si>
    <t>Servicios de jardinería y fumigación</t>
  </si>
  <si>
    <t>SERVICIOS DE COMUNICACIÓN SOCIAL Y PUBLICIDAD</t>
  </si>
  <si>
    <t>Difusión de mensajes comerciales para promover la venta de productos o servicios</t>
  </si>
  <si>
    <t>Servicios relacionados con monitoreo de información en medios masivos</t>
  </si>
  <si>
    <t>SERVICIOS DE TRASLADO Y VIATICOS</t>
  </si>
  <si>
    <t>Pasajes aéreos nacionales para servidores públicos de mando en el desempeño de comisiones y funciones oficiales</t>
  </si>
  <si>
    <t>Pasajes aéreos internacionales para servidores públicos en el desempeño de comisiones y funciones oficiales</t>
  </si>
  <si>
    <t>Viáticos nacionales para servidores públicos en el desempeño de funciones oficiales</t>
  </si>
  <si>
    <t>SERVICIOS OFICIALES</t>
  </si>
  <si>
    <t>OTROS SERVICIOS GENERALES</t>
  </si>
  <si>
    <t>Otros impuestos y derechos</t>
  </si>
  <si>
    <t>Impuesto sobre nóminas</t>
  </si>
  <si>
    <t>Participaciones en órganos de gobierno</t>
  </si>
  <si>
    <t>GASTO DE INVERSION</t>
  </si>
  <si>
    <t>BIENES MUEBLES, INMUEBLES E INTANGIBLES</t>
  </si>
  <si>
    <t>MOBILIARIO Y EQUIPO DE ADMINISTRACION</t>
  </si>
  <si>
    <t>Mobiliario</t>
  </si>
  <si>
    <t>Equipo de administración</t>
  </si>
  <si>
    <t>MOBILIARIO Y EQUIPO EDUCACIONAL Y RECREATIVO</t>
  </si>
  <si>
    <t>Equipos y aparatos audiovisuales</t>
  </si>
  <si>
    <t>Cámaras fotográficas y de video</t>
  </si>
  <si>
    <t>MAQUINARIA, OTROS EQUIPOS Y HERRAMIENTAS</t>
  </si>
  <si>
    <t>INVERSION PUBLICA</t>
  </si>
  <si>
    <t>OBRA PUBLICA EN BIENES PROPIOS</t>
  </si>
  <si>
    <t>Mantenimiento y rehabilitación de edificaciones no habitacionales</t>
  </si>
  <si>
    <t>DIRECCIÓN GENERAL ADJUNTA DE FINANZAS, OPERACIONES Y SISTEMAS</t>
  </si>
  <si>
    <t>PARTIDA</t>
  </si>
  <si>
    <t>GASTO DE ADMINISTRACIÓN</t>
  </si>
  <si>
    <t>EJERCICIO PRESUPUESTAL</t>
  </si>
  <si>
    <t>Materiales, accesorios y suministros médicos</t>
  </si>
  <si>
    <t>HERRAMIENTAS, REFACCIONES Y ACCESORIOS MENORES</t>
  </si>
  <si>
    <t>Servicios integrales</t>
  </si>
  <si>
    <t>SUBDIRECCIÓN CORPORATIVA DE FINANZAS</t>
  </si>
  <si>
    <t>Creación de plazas</t>
  </si>
  <si>
    <t>Biernes infomáticos</t>
  </si>
  <si>
    <t>EQUIPO E INSTRUMENTAL MEDICO Y DE LABORATORIO</t>
  </si>
  <si>
    <t>Equipo médico y de laboratorio</t>
  </si>
  <si>
    <t>Herramientas y máquinas herramienta</t>
  </si>
  <si>
    <t>Otros bienes muebles</t>
  </si>
  <si>
    <t>INVERSIONES EN FIDEICOMISOS, MANDATOS Y OTROS ANÁLOGOS</t>
  </si>
  <si>
    <t>INVERSIONES FINANCIERAS Y OTRAS PROVISIONES</t>
  </si>
  <si>
    <t>Inversiones en Mandatos y otros Análogos</t>
  </si>
  <si>
    <t>Estado del Ejercicio Presupuestal al 31 de diciembre de 2017</t>
  </si>
  <si>
    <t>MATERIALES Y ARTICULOS DE CONSTRUCCION Y DE REPARACION</t>
  </si>
  <si>
    <t>Material eléctrico y electrónico</t>
  </si>
  <si>
    <t>Herramientas menores</t>
  </si>
  <si>
    <t>Erogaciones por resoluciones por autoridad competente</t>
  </si>
  <si>
    <t>Equipos y aparatos de comunicaciones y telecomunicaciones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</si>
</sst>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_);[Red]\(#,##0.0\)"/>
    <numFmt numFmtId="165" formatCode="#,##0_);[Red]\(#,##0\)"/>
    <numFmt numFmtId="166" formatCode="#,##0_ ;[Red]\-#,##0\ "/>
    <numFmt numFmtId="167" formatCode="#,##0.00_);[Red]\(#,##0.00\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4" fillId="0" borderId="7" xfId="2" applyNumberFormat="1" applyFont="1" applyFill="1" applyBorder="1" applyAlignment="1" applyProtection="1">
      <alignment horizontal="center" vertical="center" wrapText="1"/>
    </xf>
    <xf numFmtId="164" fontId="1" fillId="0" borderId="0" xfId="1" applyNumberFormat="1" applyFont="1" applyFill="1" applyBorder="1" applyProtection="1"/>
    <xf numFmtId="0" fontId="1" fillId="0" borderId="0" xfId="1" applyFont="1" applyFill="1" applyBorder="1" applyAlignment="1"/>
    <xf numFmtId="166" fontId="1" fillId="0" borderId="0" xfId="1" applyNumberFormat="1" applyFont="1" applyFill="1" applyBorder="1" applyAlignment="1"/>
    <xf numFmtId="164" fontId="5" fillId="0" borderId="0" xfId="1" applyNumberFormat="1" applyFont="1" applyFill="1" applyBorder="1" applyProtection="1"/>
    <xf numFmtId="164" fontId="1" fillId="0" borderId="0" xfId="1" applyNumberFormat="1" applyFill="1" applyBorder="1" applyProtection="1"/>
    <xf numFmtId="164" fontId="6" fillId="0" borderId="0" xfId="1" applyNumberFormat="1" applyFont="1" applyFill="1" applyBorder="1" applyProtection="1"/>
    <xf numFmtId="164" fontId="7" fillId="0" borderId="0" xfId="1" applyNumberFormat="1" applyFont="1" applyFill="1" applyBorder="1" applyProtection="1"/>
    <xf numFmtId="164" fontId="8" fillId="0" borderId="0" xfId="1" applyNumberFormat="1" applyFont="1" applyFill="1" applyBorder="1" applyProtection="1"/>
    <xf numFmtId="167" fontId="3" fillId="0" borderId="0" xfId="1" applyNumberFormat="1" applyFont="1" applyFill="1" applyBorder="1" applyAlignment="1" applyProtection="1">
      <alignment horizontal="center"/>
    </xf>
    <xf numFmtId="164" fontId="3" fillId="0" borderId="0" xfId="1" applyNumberFormat="1" applyFont="1" applyFill="1" applyBorder="1" applyAlignment="1" applyProtection="1">
      <alignment horizontal="center"/>
    </xf>
    <xf numFmtId="165" fontId="1" fillId="0" borderId="0" xfId="1" applyNumberFormat="1" applyFont="1" applyFill="1" applyBorder="1" applyProtection="1"/>
    <xf numFmtId="164" fontId="4" fillId="0" borderId="1" xfId="1" applyNumberFormat="1" applyFont="1" applyFill="1" applyBorder="1" applyProtection="1"/>
    <xf numFmtId="164" fontId="9" fillId="0" borderId="2" xfId="1" applyNumberFormat="1" applyFont="1" applyFill="1" applyBorder="1" applyProtection="1"/>
    <xf numFmtId="164" fontId="9" fillId="0" borderId="11" xfId="1" applyNumberFormat="1" applyFont="1" applyFill="1" applyBorder="1" applyProtection="1"/>
    <xf numFmtId="165" fontId="9" fillId="0" borderId="2" xfId="1" applyNumberFormat="1" applyFont="1" applyFill="1" applyBorder="1" applyProtection="1"/>
    <xf numFmtId="0" fontId="4" fillId="0" borderId="5" xfId="1" applyFont="1" applyFill="1" applyBorder="1" applyAlignment="1"/>
    <xf numFmtId="0" fontId="4" fillId="0" borderId="6" xfId="1" applyFont="1" applyFill="1" applyBorder="1" applyAlignment="1"/>
    <xf numFmtId="166" fontId="4" fillId="0" borderId="0" xfId="1" applyNumberFormat="1" applyFont="1" applyFill="1" applyBorder="1" applyAlignment="1"/>
    <xf numFmtId="165" fontId="4" fillId="0" borderId="6" xfId="1" applyNumberFormat="1" applyFont="1" applyFill="1" applyBorder="1" applyProtection="1"/>
    <xf numFmtId="0" fontId="9" fillId="0" borderId="5" xfId="1" applyFont="1" applyFill="1" applyBorder="1" applyAlignment="1"/>
    <xf numFmtId="0" fontId="9" fillId="0" borderId="6" xfId="1" applyFont="1" applyFill="1" applyBorder="1" applyAlignment="1"/>
    <xf numFmtId="166" fontId="9" fillId="0" borderId="0" xfId="1" applyNumberFormat="1" applyFont="1" applyFill="1" applyBorder="1" applyAlignment="1"/>
    <xf numFmtId="1" fontId="4" fillId="0" borderId="5" xfId="1" applyNumberFormat="1" applyFont="1" applyFill="1" applyBorder="1" applyAlignment="1"/>
    <xf numFmtId="1" fontId="9" fillId="0" borderId="5" xfId="1" applyNumberFormat="1" applyFont="1" applyFill="1" applyBorder="1" applyAlignment="1"/>
    <xf numFmtId="165" fontId="9" fillId="0" borderId="6" xfId="1" applyNumberFormat="1" applyFont="1" applyFill="1" applyBorder="1" applyProtection="1"/>
    <xf numFmtId="1" fontId="9" fillId="0" borderId="5" xfId="1" applyNumberFormat="1" applyFont="1" applyFill="1" applyBorder="1" applyProtection="1"/>
    <xf numFmtId="164" fontId="9" fillId="0" borderId="6" xfId="1" applyNumberFormat="1" applyFont="1" applyFill="1" applyBorder="1" applyProtection="1"/>
    <xf numFmtId="1" fontId="9" fillId="0" borderId="5" xfId="1" applyNumberFormat="1" applyFont="1" applyFill="1" applyBorder="1" applyAlignment="1" applyProtection="1"/>
    <xf numFmtId="1" fontId="4" fillId="0" borderId="5" xfId="1" applyNumberFormat="1" applyFont="1" applyFill="1" applyBorder="1" applyProtection="1"/>
    <xf numFmtId="164" fontId="4" fillId="0" borderId="6" xfId="1" applyNumberFormat="1" applyFont="1" applyFill="1" applyBorder="1" applyProtection="1"/>
    <xf numFmtId="1" fontId="4" fillId="0" borderId="5" xfId="1" applyNumberFormat="1" applyFont="1" applyFill="1" applyBorder="1" applyAlignment="1" applyProtection="1"/>
    <xf numFmtId="1" fontId="9" fillId="0" borderId="9" xfId="1" applyNumberFormat="1" applyFont="1" applyFill="1" applyBorder="1" applyAlignment="1"/>
    <xf numFmtId="0" fontId="9" fillId="0" borderId="10" xfId="1" applyFont="1" applyFill="1" applyBorder="1" applyAlignment="1"/>
    <xf numFmtId="166" fontId="9" fillId="0" borderId="12" xfId="1" applyNumberFormat="1" applyFont="1" applyFill="1" applyBorder="1" applyAlignment="1"/>
    <xf numFmtId="165" fontId="9" fillId="0" borderId="10" xfId="1" applyNumberFormat="1" applyFont="1" applyFill="1" applyBorder="1" applyProtection="1"/>
    <xf numFmtId="1" fontId="9" fillId="0" borderId="6" xfId="1" applyNumberFormat="1" applyFont="1" applyFill="1" applyBorder="1" applyAlignment="1"/>
    <xf numFmtId="1" fontId="4" fillId="0" borderId="6" xfId="1" applyNumberFormat="1" applyFont="1" applyFill="1" applyBorder="1" applyAlignment="1"/>
    <xf numFmtId="1" fontId="4" fillId="0" borderId="6" xfId="1" applyNumberFormat="1" applyFont="1" applyFill="1" applyBorder="1" applyProtection="1"/>
    <xf numFmtId="166" fontId="4" fillId="0" borderId="6" xfId="1" applyNumberFormat="1" applyFont="1" applyFill="1" applyBorder="1" applyAlignment="1"/>
    <xf numFmtId="0" fontId="4" fillId="0" borderId="0" xfId="1" applyFont="1" applyFill="1" applyBorder="1" applyAlignment="1"/>
    <xf numFmtId="166" fontId="4" fillId="0" borderId="5" xfId="1" applyNumberFormat="1" applyFont="1" applyFill="1" applyBorder="1" applyAlignment="1"/>
    <xf numFmtId="164" fontId="1" fillId="0" borderId="6" xfId="1" applyNumberFormat="1" applyFill="1" applyBorder="1" applyProtection="1"/>
    <xf numFmtId="1" fontId="9" fillId="0" borderId="10" xfId="1" applyNumberFormat="1" applyFont="1" applyFill="1" applyBorder="1" applyAlignment="1"/>
    <xf numFmtId="164" fontId="1" fillId="0" borderId="5" xfId="1" applyNumberFormat="1" applyFill="1" applyBorder="1" applyProtection="1"/>
    <xf numFmtId="1" fontId="9" fillId="0" borderId="1" xfId="1" applyNumberFormat="1" applyFont="1" applyFill="1" applyBorder="1" applyAlignment="1"/>
    <xf numFmtId="0" fontId="9" fillId="0" borderId="2" xfId="1" applyFont="1" applyFill="1" applyBorder="1" applyAlignment="1"/>
    <xf numFmtId="166" fontId="9" fillId="0" borderId="11" xfId="1" applyNumberFormat="1" applyFont="1" applyFill="1" applyBorder="1" applyAlignment="1"/>
    <xf numFmtId="164" fontId="4" fillId="0" borderId="13" xfId="1" applyNumberFormat="1" applyFont="1" applyFill="1" applyBorder="1" applyAlignment="1" applyProtection="1">
      <alignment horizontal="center" vertical="center"/>
    </xf>
    <xf numFmtId="164" fontId="4" fillId="0" borderId="8" xfId="1" applyNumberFormat="1" applyFont="1" applyFill="1" applyBorder="1" applyAlignment="1" applyProtection="1">
      <alignment horizontal="center" vertical="center"/>
    </xf>
    <xf numFmtId="165" fontId="4" fillId="0" borderId="13" xfId="0" applyNumberFormat="1" applyFont="1" applyFill="1" applyBorder="1" applyAlignment="1" applyProtection="1">
      <alignment horizontal="center" vertical="center" wrapText="1"/>
    </xf>
    <xf numFmtId="165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3" xfId="2" applyNumberFormat="1" applyFont="1" applyFill="1" applyBorder="1" applyAlignment="1" applyProtection="1">
      <alignment horizontal="center" vertical="center" wrapText="1"/>
    </xf>
    <xf numFmtId="0" fontId="4" fillId="0" borderId="4" xfId="2" applyNumberFormat="1" applyFont="1" applyFill="1" applyBorder="1" applyAlignment="1" applyProtection="1">
      <alignment horizontal="center" vertical="center" wrapText="1"/>
    </xf>
    <xf numFmtId="164" fontId="2" fillId="0" borderId="0" xfId="1" applyNumberFormat="1" applyFont="1" applyFill="1" applyBorder="1" applyAlignment="1" applyProtection="1">
      <alignment horizontal="center"/>
    </xf>
    <xf numFmtId="164" fontId="3" fillId="0" borderId="0" xfId="1" applyNumberFormat="1" applyFont="1" applyFill="1" applyBorder="1" applyAlignment="1" applyProtection="1">
      <alignment horizontal="center"/>
    </xf>
  </cellXfs>
  <cellStyles count="3">
    <cellStyle name="Normal" xfId="0" builtinId="0"/>
    <cellStyle name="Normal 10" xfId="1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OCOA%20Modelos\Nacional\2001-1\cocoa\FORMATO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IGT/CARJUL9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TOH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gp\d\Excel\INDIRECT\Calajus98\06\06571\FTOH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ILM\GC-BR\May5\ANT09AM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gp\d\Excel\INDIRECT\Calajus98\06\06560\fina\FTO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Cfe%20Pidiregas%20Tomo%20IV%202001%20(1a.%20VER)%2001-11-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TO11OCT/COPI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Startup" Target="01ENERO/AGEN019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/Eje2001/CREDITO/REFACCIONARIO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gp\d\Excel\INDIRECT\Calajus98\06\SEGFIN98\ANTEPROY\FTO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Startup" Target="lineam99/FTO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INDOWS\Archivos%20temporales%20de%20Internet\OLK2155\BNMOD1-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MISDOC~2/WINDOWS/TEMP/Cpub201M$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 Gestión A"/>
      <sheetName val="Indicadores Gestión C"/>
      <sheetName val="Anexos"/>
      <sheetName val="Edo.Contabilidad"/>
      <sheetName val="CompEdResultados"/>
      <sheetName val="Contab"/>
      <sheetName val="Result"/>
      <sheetName val="C-Venci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julPTO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PEF"/>
    </sheetNames>
    <sheetDataSet>
      <sheetData sheetId="0" refreshError="1">
        <row r="7">
          <cell r="B7" t="str">
            <v>I   N  G  R  E  S  O  S</v>
          </cell>
          <cell r="C7" t="str">
            <v>1=2+..+13</v>
          </cell>
          <cell r="D7">
            <v>2</v>
          </cell>
          <cell r="E7">
            <v>3</v>
          </cell>
          <cell r="F7">
            <v>4</v>
          </cell>
          <cell r="G7">
            <v>5</v>
          </cell>
          <cell r="H7">
            <v>6</v>
          </cell>
          <cell r="I7">
            <v>7</v>
          </cell>
          <cell r="J7">
            <v>8</v>
          </cell>
          <cell r="K7">
            <v>9</v>
          </cell>
          <cell r="L7">
            <v>10</v>
          </cell>
          <cell r="M7">
            <v>11</v>
          </cell>
          <cell r="N7">
            <v>12</v>
          </cell>
          <cell r="O7">
            <v>13</v>
          </cell>
        </row>
        <row r="9">
          <cell r="B9" t="str">
            <v>I. DISPONIBILIDAD INICIAL</v>
          </cell>
          <cell r="C9">
            <v>415911</v>
          </cell>
          <cell r="D9">
            <v>415911</v>
          </cell>
          <cell r="E9">
            <v>9621.3588188499998</v>
          </cell>
          <cell r="F9">
            <v>12106.500167249998</v>
          </cell>
          <cell r="G9">
            <v>14193.711406449997</v>
          </cell>
          <cell r="H9">
            <v>10837.448180999996</v>
          </cell>
          <cell r="I9">
            <v>34598.540722699989</v>
          </cell>
          <cell r="J9">
            <v>66374.869033099996</v>
          </cell>
          <cell r="K9">
            <v>56667.53117075</v>
          </cell>
          <cell r="L9">
            <v>50781.615237099992</v>
          </cell>
          <cell r="M9">
            <v>38600.068716099995</v>
          </cell>
          <cell r="N9">
            <v>29410.936557749992</v>
          </cell>
          <cell r="O9">
            <v>12332.456534449992</v>
          </cell>
        </row>
        <row r="11">
          <cell r="B11" t="str">
            <v>II. RECUPERACIONES CREDITICIAS</v>
          </cell>
          <cell r="C11">
            <v>36399.178999999996</v>
          </cell>
          <cell r="D11">
            <v>112.53100000000001</v>
          </cell>
          <cell r="E11">
            <v>224.22399999999999</v>
          </cell>
          <cell r="F11">
            <v>2597.5769999999998</v>
          </cell>
          <cell r="G11">
            <v>175.15299999999999</v>
          </cell>
          <cell r="H11">
            <v>1558.818</v>
          </cell>
          <cell r="I11">
            <v>1769.7469999999998</v>
          </cell>
          <cell r="J11">
            <v>1085.579</v>
          </cell>
          <cell r="K11">
            <v>2809.2960000000003</v>
          </cell>
          <cell r="L11">
            <v>5361.5810000000001</v>
          </cell>
          <cell r="M11">
            <v>5805.4539999999997</v>
          </cell>
          <cell r="N11">
            <v>7665.4380000000001</v>
          </cell>
          <cell r="O11">
            <v>7233.7810000000009</v>
          </cell>
        </row>
        <row r="12">
          <cell r="B12" t="str">
            <v xml:space="preserve">  1. CAPITAL</v>
          </cell>
          <cell r="C12">
            <v>23469.478999999999</v>
          </cell>
          <cell r="D12">
            <v>111.831</v>
          </cell>
          <cell r="E12">
            <v>224.22399999999999</v>
          </cell>
          <cell r="F12">
            <v>2594.377</v>
          </cell>
          <cell r="G12">
            <v>162.053</v>
          </cell>
          <cell r="H12">
            <v>1540.4179999999999</v>
          </cell>
          <cell r="I12">
            <v>1649.7469999999998</v>
          </cell>
          <cell r="J12">
            <v>706.279</v>
          </cell>
          <cell r="K12">
            <v>1227.3960000000002</v>
          </cell>
          <cell r="L12">
            <v>2926.3809999999999</v>
          </cell>
          <cell r="M12">
            <v>3040.654</v>
          </cell>
          <cell r="N12">
            <v>4228.9380000000001</v>
          </cell>
          <cell r="O12">
            <v>5057.1810000000005</v>
          </cell>
        </row>
        <row r="13">
          <cell r="B13" t="str">
            <v xml:space="preserve">    1.1. CARTERA VIGENTE</v>
          </cell>
          <cell r="C13">
            <v>23469.478999999999</v>
          </cell>
          <cell r="D13">
            <v>111.831</v>
          </cell>
          <cell r="E13">
            <v>224.22399999999999</v>
          </cell>
          <cell r="F13">
            <v>2594.377</v>
          </cell>
          <cell r="G13">
            <v>162.053</v>
          </cell>
          <cell r="H13">
            <v>1540.4179999999999</v>
          </cell>
          <cell r="I13">
            <v>1649.7469999999998</v>
          </cell>
          <cell r="J13">
            <v>706.279</v>
          </cell>
          <cell r="K13">
            <v>1227.3960000000002</v>
          </cell>
          <cell r="L13">
            <v>2926.3809999999999</v>
          </cell>
          <cell r="M13">
            <v>3040.654</v>
          </cell>
          <cell r="N13">
            <v>4228.9380000000001</v>
          </cell>
          <cell r="O13">
            <v>5057.1810000000005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  <sheetName val="EJERCIDO GTO. CTE."/>
      <sheetName val="X DIRECCION"/>
      <sheetName val="X CTO. GESTOR"/>
      <sheetName val="General2007diciembre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Tipos de Cambio"/>
      <sheetName val="Vínculo C 7 con C 2 dolar"/>
      <sheetName val="Cuadro 2 dolar"/>
      <sheetName val="Relacion I y II"/>
      <sheetName val="Cuadro 7 dolar"/>
      <sheetName val="Cuadro 7"/>
      <sheetName val="Cuadro 3"/>
      <sheetName val="Cuadro 3 dolar"/>
      <sheetName val="Cuadro 4"/>
      <sheetName val="Cuadro 4 dolar"/>
      <sheetName val="Cuadro 1 dolar"/>
      <sheetName val="Cuadro 1"/>
      <sheetName val="Vínculo C 7 con C 5"/>
      <sheetName val="Cuadro 5 "/>
      <sheetName val="Cuadro 6 "/>
      <sheetName val="Cuadro 8"/>
      <sheetName val="Cuadro 9"/>
      <sheetName val="Cuadro 10"/>
      <sheetName val="Relacion (2)"/>
      <sheetName val="1 Terminal de Carbón"/>
      <sheetName val="2 Altamira II"/>
      <sheetName val="3 Bajío"/>
      <sheetName val="4 Campeche"/>
      <sheetName val="5 Hermosillo"/>
      <sheetName val="6 Mérida III"/>
      <sheetName val="7 Monterrey"/>
      <sheetName val="8 Naco-Nogales"/>
      <sheetName val="9 Río Bravo II"/>
      <sheetName val="10 Rosarito IV"/>
      <sheetName val="11 Saltillo"/>
      <sheetName val="12 Tuxpan II"/>
      <sheetName val="13 Gasoducto Cd. PV"/>
      <sheetName val="14 Gasoducto Samalayuca"/>
      <sheetName val="15 Altamira  III y IV"/>
      <sheetName val="16 Chihuahua III"/>
      <sheetName val="17 La Laguna II"/>
      <sheetName val="18 Río Bravo III "/>
      <sheetName val="19 Tuxpan III y IV"/>
      <sheetName val="20 Altamira V"/>
      <sheetName val="21 Altamira VI"/>
      <sheetName val="TC (2)"/>
      <sheetName val="Consolidado"/>
      <sheetName val="Suma de Saldos"/>
      <sheetName val="Relacion"/>
      <sheetName val="1 Cerro Prieto IV"/>
      <sheetName val="2 Chihuahua"/>
      <sheetName val="3 Guerrero Negro II"/>
      <sheetName val="4 Monterrey II"/>
      <sheetName val="5 Pto San Carlos"/>
      <sheetName val="6 Rosarito III"/>
      <sheetName val="7 Samalayuca II"/>
      <sheetName val="8 Tres Vírgenes"/>
      <sheetName val="9 211 Cable Subm"/>
      <sheetName val="10.0 214 y 215 Sur-Pen"/>
      <sheetName val="10.1 214 y 215 Sur-Pen"/>
      <sheetName val="10.2 214 y 215 Sur-Pen"/>
      <sheetName val="11.0 216 y 217 Noroeste"/>
      <sheetName val="11.1  216 y 217 Noroeste "/>
      <sheetName val="11.2 216 y 217 Noroeste"/>
      <sheetName val="12.0 212 y 213 SF6"/>
      <sheetName val="12.1  212 y 213 SF6 "/>
      <sheetName val="12.2  212 y 213 SF6"/>
      <sheetName val="13 218 Noroeste"/>
      <sheetName val="14 219 Sur-Pen"/>
      <sheetName val="15 220 Oriental-Centro"/>
      <sheetName val="16 221 Occidental"/>
      <sheetName val="17 301 Centro"/>
      <sheetName val="18 302 Sureste"/>
      <sheetName val="19 303 Ixtapa-Pie"/>
      <sheetName val="20 304 Noroeste"/>
      <sheetName val="21 305 Centro- Ori"/>
      <sheetName val="22 306 Sureste"/>
      <sheetName val="23 307 Noreste"/>
      <sheetName val="24 308 Noroeste"/>
      <sheetName val="25 Los Azufres II"/>
      <sheetName val="26 CH Manuel Moreno T."/>
      <sheetName val="27 406 Red Aso. Tux II.."/>
      <sheetName val="28 407 Red Aso.  Alt"/>
      <sheetName val="29 408 Naco-Nogales"/>
      <sheetName val="30 411 Sistema Nacional"/>
      <sheetName val="31 LT Manuel Moreno T."/>
      <sheetName val="32 401 Occidental-Cen"/>
      <sheetName val="33 402 Oriental - Pen"/>
      <sheetName val="34 403 Noreste"/>
      <sheetName val="35 404 Noroeste-Nor"/>
      <sheetName val="36 405 Compensación"/>
      <sheetName val="37 Sistema Nacional"/>
      <sheetName val="38  El Sauz"/>
      <sheetName val="39 414  Nte.-Occ."/>
      <sheetName val="40 502 Oriental-Norte"/>
      <sheetName val="41 506 Saltillo- Cañada"/>
      <sheetName val="42 Red A Altamira VI"/>
      <sheetName val="43 Red  A Río Bravo III"/>
      <sheetName val="44 412 Comp. Nte."/>
      <sheetName val="45 413  Noroe-Occ"/>
      <sheetName val="46 503 Oriental "/>
      <sheetName val="47 504 Norte-Occidental"/>
      <sheetName val="TC"/>
      <sheetName val="Resumen A e I"/>
      <sheetName val="602"/>
      <sheetName val="603"/>
      <sheetName val="604"/>
      <sheetName val="607"/>
      <sheetName val="609"/>
      <sheetName val="610"/>
      <sheetName val="611"/>
      <sheetName val="612"/>
      <sheetName val="613"/>
      <sheetName val="614"/>
      <sheetName val="615"/>
      <sheetName val="TC (3)"/>
      <sheetName val="602 (2)"/>
      <sheetName val="CCI Baja Cal Sur I"/>
      <sheetName val="Tamazunchale"/>
      <sheetName val="Mexicali I"/>
      <sheetName val="Agua Prieta II"/>
      <sheetName val="Durango"/>
      <sheetName val="Tuxpan V"/>
      <sheetName val="Tamazunchale II"/>
      <sheetName val="Río Bravo IV"/>
      <sheetName val="Sum. Vapor"/>
      <sheetName val="TC (4)"/>
      <sheetName val="Premisas IMSS"/>
      <sheetName val="Premisa macro"/>
      <sheetName val="Régimen financiero"/>
    </sheetNames>
    <sheetDataSet>
      <sheetData sheetId="0" refreshError="1"/>
      <sheetData sheetId="1" refreshError="1">
        <row r="4">
          <cell r="C4">
            <v>10.44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"/>
      <sheetName val="PROFIN"/>
      <sheetName val="PROFIN (2)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CUADRO 1.2"/>
      <sheetName val="CUADRO 1.1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</sheetNames>
    <sheetDataSet>
      <sheetData sheetId="0">
        <row r="2">
          <cell r="B2" t="str">
            <v>SEGUNDA SESION DE 2001</v>
          </cell>
        </row>
        <row r="3">
          <cell r="B3" t="str">
            <v>AL 31 DE MARZO DE 2001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S"/>
      <sheetName val="BN"/>
      <sheetName val="CR"/>
      <sheetName val="NO"/>
      <sheetName val="N"/>
      <sheetName val="CN"/>
      <sheetName val="NE"/>
      <sheetName val="PN"/>
      <sheetName val="O"/>
      <sheetName val="C"/>
      <sheetName val="PS"/>
      <sheetName val="CS"/>
      <sheetName val="G"/>
      <sheetName val="P"/>
      <sheetName val="I"/>
      <sheetName val="Macro2"/>
    </sheetNames>
    <sheetDataSet>
      <sheetData sheetId="0">
        <row r="19">
          <cell r="E19">
            <v>0</v>
          </cell>
        </row>
        <row r="20">
          <cell r="E20">
            <v>0</v>
          </cell>
        </row>
        <row r="22">
          <cell r="E22">
            <v>279.87887000000001</v>
          </cell>
        </row>
        <row r="23">
          <cell r="E23">
            <v>221.39864</v>
          </cell>
        </row>
        <row r="24">
          <cell r="E24">
            <v>58.480230000000006</v>
          </cell>
        </row>
        <row r="28">
          <cell r="E28">
            <v>2384.3159900000001</v>
          </cell>
        </row>
        <row r="29">
          <cell r="E29">
            <v>2384.3159900000001</v>
          </cell>
        </row>
        <row r="30">
          <cell r="E30">
            <v>0</v>
          </cell>
        </row>
        <row r="31">
          <cell r="E31">
            <v>2.1842899999999998</v>
          </cell>
        </row>
        <row r="32">
          <cell r="E32">
            <v>2382.1316999999999</v>
          </cell>
        </row>
        <row r="33">
          <cell r="E33">
            <v>0</v>
          </cell>
        </row>
        <row r="34">
          <cell r="E34">
            <v>1661.7674999999999</v>
          </cell>
        </row>
        <row r="35">
          <cell r="E35">
            <v>38.299999999999997</v>
          </cell>
        </row>
        <row r="36">
          <cell r="E36">
            <v>682.06420000000003</v>
          </cell>
        </row>
        <row r="38">
          <cell r="E38">
            <v>104.24028999999999</v>
          </cell>
        </row>
        <row r="39">
          <cell r="E39">
            <v>99.12496999999999</v>
          </cell>
        </row>
        <row r="40">
          <cell r="E40">
            <v>5.1153199999999996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7">
          <cell r="E47">
            <v>0</v>
          </cell>
        </row>
        <row r="48">
          <cell r="E48">
            <v>0</v>
          </cell>
        </row>
        <row r="49">
          <cell r="E49">
            <v>0</v>
          </cell>
        </row>
        <row r="51">
          <cell r="E51">
            <v>0</v>
          </cell>
        </row>
        <row r="52">
          <cell r="E52">
            <v>0</v>
          </cell>
        </row>
        <row r="53">
          <cell r="E53">
            <v>0</v>
          </cell>
        </row>
        <row r="55">
          <cell r="E55">
            <v>870.35861</v>
          </cell>
        </row>
        <row r="56">
          <cell r="E56">
            <v>870.35861</v>
          </cell>
        </row>
        <row r="57">
          <cell r="E57">
            <v>0</v>
          </cell>
        </row>
        <row r="58">
          <cell r="E58">
            <v>0</v>
          </cell>
        </row>
        <row r="59">
          <cell r="E59">
            <v>0</v>
          </cell>
        </row>
        <row r="60">
          <cell r="E60">
            <v>0</v>
          </cell>
        </row>
        <row r="61">
          <cell r="E61">
            <v>0</v>
          </cell>
        </row>
        <row r="64">
          <cell r="E64">
            <v>4320.4570999999996</v>
          </cell>
        </row>
        <row r="65">
          <cell r="E65">
            <v>4272.0571</v>
          </cell>
        </row>
        <row r="66">
          <cell r="E66">
            <v>48.4</v>
          </cell>
        </row>
        <row r="68">
          <cell r="E68">
            <v>3304.7523900000001</v>
          </cell>
        </row>
        <row r="69">
          <cell r="E69">
            <v>3045.0603500000002</v>
          </cell>
        </row>
        <row r="70">
          <cell r="E70">
            <v>20.20824</v>
          </cell>
        </row>
        <row r="71">
          <cell r="E71">
            <v>239.48379999999997</v>
          </cell>
        </row>
        <row r="72">
          <cell r="E72">
            <v>0</v>
          </cell>
        </row>
        <row r="73">
          <cell r="E73">
            <v>0</v>
          </cell>
        </row>
        <row r="75">
          <cell r="E75">
            <v>835.06250000000023</v>
          </cell>
        </row>
        <row r="76">
          <cell r="E76">
            <v>718.04992000000016</v>
          </cell>
        </row>
        <row r="77">
          <cell r="E77">
            <v>117.01258000000001</v>
          </cell>
        </row>
        <row r="78">
          <cell r="E78">
            <v>55.117370000000008</v>
          </cell>
        </row>
        <row r="79">
          <cell r="E79">
            <v>61.895209999999999</v>
          </cell>
        </row>
        <row r="81">
          <cell r="E81">
            <v>157.53898999999998</v>
          </cell>
        </row>
        <row r="82">
          <cell r="E82">
            <v>157.53898999999998</v>
          </cell>
        </row>
        <row r="84">
          <cell r="E84">
            <v>386.69139000000007</v>
          </cell>
        </row>
        <row r="85">
          <cell r="E85">
            <v>386.69139000000007</v>
          </cell>
        </row>
        <row r="87">
          <cell r="E87">
            <v>826.22761000000014</v>
          </cell>
        </row>
        <row r="88">
          <cell r="E88">
            <v>826.22761000000014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77"/>
  <sheetViews>
    <sheetView tabSelected="1" zoomScaleNormal="100" workbookViewId="0">
      <selection activeCell="C13" sqref="C13"/>
    </sheetView>
  </sheetViews>
  <sheetFormatPr baseColWidth="10" defaultRowHeight="12.75" x14ac:dyDescent="0.2"/>
  <cols>
    <col min="1" max="1" width="5.7109375" style="6" customWidth="1"/>
    <col min="2" max="2" width="7.85546875" style="2" customWidth="1"/>
    <col min="3" max="3" width="59.7109375" style="2" customWidth="1"/>
    <col min="4" max="5" width="12.7109375" style="2" bestFit="1" customWidth="1"/>
    <col min="6" max="6" width="14.42578125" style="12" customWidth="1"/>
    <col min="7" max="16384" width="11.42578125" style="6"/>
  </cols>
  <sheetData>
    <row r="2" spans="1:6" ht="15.75" x14ac:dyDescent="0.25">
      <c r="B2" s="55" t="s">
        <v>0</v>
      </c>
      <c r="C2" s="55"/>
      <c r="D2" s="55"/>
      <c r="E2" s="55"/>
      <c r="F2" s="55"/>
    </row>
    <row r="3" spans="1:6" ht="15.75" x14ac:dyDescent="0.25">
      <c r="B3" s="55" t="s">
        <v>114</v>
      </c>
      <c r="C3" s="55"/>
      <c r="D3" s="55"/>
      <c r="E3" s="55"/>
      <c r="F3" s="55"/>
    </row>
    <row r="4" spans="1:6" ht="15.75" x14ac:dyDescent="0.25">
      <c r="B4" s="55" t="s">
        <v>1</v>
      </c>
      <c r="C4" s="55"/>
      <c r="D4" s="55"/>
      <c r="E4" s="55"/>
      <c r="F4" s="55"/>
    </row>
    <row r="5" spans="1:6" ht="15.75" x14ac:dyDescent="0.25">
      <c r="B5" s="55" t="s">
        <v>121</v>
      </c>
      <c r="C5" s="55"/>
      <c r="D5" s="55"/>
      <c r="E5" s="55"/>
      <c r="F5" s="55"/>
    </row>
    <row r="6" spans="1:6" ht="15.75" x14ac:dyDescent="0.25">
      <c r="B6" s="55" t="s">
        <v>2</v>
      </c>
      <c r="C6" s="55"/>
      <c r="D6" s="55"/>
      <c r="E6" s="55"/>
      <c r="F6" s="55"/>
    </row>
    <row r="7" spans="1:6" x14ac:dyDescent="0.2">
      <c r="B7" s="56" t="s">
        <v>131</v>
      </c>
      <c r="C7" s="56"/>
      <c r="D7" s="56"/>
      <c r="E7" s="56"/>
      <c r="F7" s="56"/>
    </row>
    <row r="8" spans="1:6" x14ac:dyDescent="0.2">
      <c r="B8" s="56" t="s">
        <v>3</v>
      </c>
      <c r="C8" s="56"/>
      <c r="D8" s="56"/>
      <c r="E8" s="56"/>
      <c r="F8" s="56"/>
    </row>
    <row r="9" spans="1:6" x14ac:dyDescent="0.2">
      <c r="B9" s="10"/>
      <c r="C9" s="10"/>
      <c r="D9" s="10"/>
      <c r="E9" s="10"/>
      <c r="F9" s="10"/>
    </row>
    <row r="11" spans="1:6" ht="15.75" customHeight="1" x14ac:dyDescent="0.2">
      <c r="B11" s="49" t="s">
        <v>115</v>
      </c>
      <c r="C11" s="49" t="s">
        <v>4</v>
      </c>
      <c r="D11" s="53" t="s">
        <v>5</v>
      </c>
      <c r="E11" s="54"/>
      <c r="F11" s="51" t="s">
        <v>117</v>
      </c>
    </row>
    <row r="12" spans="1:6" ht="15.75" customHeight="1" x14ac:dyDescent="0.2">
      <c r="A12" s="11"/>
      <c r="B12" s="50"/>
      <c r="C12" s="50"/>
      <c r="D12" s="1" t="s">
        <v>6</v>
      </c>
      <c r="E12" s="1" t="s">
        <v>7</v>
      </c>
      <c r="F12" s="52"/>
    </row>
    <row r="13" spans="1:6" ht="12.75" customHeight="1" x14ac:dyDescent="0.2">
      <c r="B13" s="13"/>
      <c r="C13" s="14"/>
      <c r="D13" s="15"/>
      <c r="E13" s="15"/>
      <c r="F13" s="16"/>
    </row>
    <row r="14" spans="1:6" s="5" customFormat="1" ht="12.75" customHeight="1" x14ac:dyDescent="0.2">
      <c r="B14" s="17" t="s">
        <v>116</v>
      </c>
      <c r="C14" s="18"/>
      <c r="D14" s="19">
        <f>SUM(D16,D146,D172)</f>
        <v>2870635740</v>
      </c>
      <c r="E14" s="19">
        <f t="shared" ref="E14:F14" si="0">SUM(E16,E146,E172)</f>
        <v>2632135740</v>
      </c>
      <c r="F14" s="20">
        <f t="shared" si="0"/>
        <v>2432714523</v>
      </c>
    </row>
    <row r="15" spans="1:6" ht="12.75" customHeight="1" x14ac:dyDescent="0.2">
      <c r="B15" s="21"/>
      <c r="C15" s="22"/>
      <c r="D15" s="23"/>
      <c r="E15" s="23"/>
      <c r="F15" s="20"/>
    </row>
    <row r="16" spans="1:6" s="5" customFormat="1" ht="12.75" customHeight="1" x14ac:dyDescent="0.2">
      <c r="B16" s="17" t="s">
        <v>8</v>
      </c>
      <c r="C16" s="18"/>
      <c r="D16" s="19">
        <f>+D18+D53+D81</f>
        <v>1970635740</v>
      </c>
      <c r="E16" s="19">
        <f>+E18+E53+E81</f>
        <v>1932755140</v>
      </c>
      <c r="F16" s="20">
        <f>+F18+F53+F81</f>
        <v>1741255355</v>
      </c>
    </row>
    <row r="17" spans="2:6" s="5" customFormat="1" ht="12.75" customHeight="1" x14ac:dyDescent="0.2">
      <c r="B17" s="21"/>
      <c r="C17" s="22"/>
      <c r="D17" s="23"/>
      <c r="E17" s="23"/>
      <c r="F17" s="20"/>
    </row>
    <row r="18" spans="2:6" s="5" customFormat="1" ht="12.75" customHeight="1" x14ac:dyDescent="0.2">
      <c r="B18" s="24">
        <v>1000</v>
      </c>
      <c r="C18" s="18" t="s">
        <v>9</v>
      </c>
      <c r="D18" s="19">
        <f>SUM(D20,D23,D26,D30,D38,D46,D50)</f>
        <v>809973560</v>
      </c>
      <c r="E18" s="19">
        <f>SUM(E20,E23,E26,E30,E38,E46,E50)</f>
        <v>809973560</v>
      </c>
      <c r="F18" s="20">
        <f>SUM(F20,F23,F26,F30,F38,F46,F50)</f>
        <v>762031719</v>
      </c>
    </row>
    <row r="19" spans="2:6" ht="12.75" customHeight="1" x14ac:dyDescent="0.2">
      <c r="B19" s="25"/>
      <c r="C19" s="22"/>
      <c r="D19" s="23"/>
      <c r="E19" s="23"/>
      <c r="F19" s="26"/>
    </row>
    <row r="20" spans="2:6" s="5" customFormat="1" ht="12.75" customHeight="1" x14ac:dyDescent="0.2">
      <c r="B20" s="24">
        <v>1100</v>
      </c>
      <c r="C20" s="18" t="s">
        <v>10</v>
      </c>
      <c r="D20" s="19">
        <f>+D21</f>
        <v>203380089</v>
      </c>
      <c r="E20" s="19">
        <f>+E21</f>
        <v>226979289</v>
      </c>
      <c r="F20" s="20">
        <f t="shared" ref="F20" si="1">+F21</f>
        <v>225076904</v>
      </c>
    </row>
    <row r="21" spans="2:6" s="7" customFormat="1" ht="12.75" customHeight="1" x14ac:dyDescent="0.2">
      <c r="B21" s="25">
        <v>11301</v>
      </c>
      <c r="C21" s="22" t="s">
        <v>11</v>
      </c>
      <c r="D21" s="23">
        <v>203380089</v>
      </c>
      <c r="E21" s="23">
        <v>226979289</v>
      </c>
      <c r="F21" s="26">
        <v>225076904</v>
      </c>
    </row>
    <row r="22" spans="2:6" ht="12.75" customHeight="1" x14ac:dyDescent="0.2">
      <c r="B22" s="25"/>
      <c r="C22" s="22"/>
      <c r="D22" s="23"/>
      <c r="E22" s="23"/>
      <c r="F22" s="26"/>
    </row>
    <row r="23" spans="2:6" s="5" customFormat="1" ht="12.75" customHeight="1" x14ac:dyDescent="0.2">
      <c r="B23" s="24">
        <v>1200</v>
      </c>
      <c r="C23" s="18" t="s">
        <v>12</v>
      </c>
      <c r="D23" s="19">
        <f>SUM(D24:D24)</f>
        <v>0</v>
      </c>
      <c r="E23" s="19">
        <f>SUM(E24:E24)</f>
        <v>1350000</v>
      </c>
      <c r="F23" s="20">
        <f>SUM(F24:F24)</f>
        <v>1324250</v>
      </c>
    </row>
    <row r="24" spans="2:6" ht="12.75" customHeight="1" x14ac:dyDescent="0.2">
      <c r="B24" s="25">
        <v>12301</v>
      </c>
      <c r="C24" s="22" t="s">
        <v>13</v>
      </c>
      <c r="D24" s="23">
        <v>0</v>
      </c>
      <c r="E24" s="23">
        <v>1350000</v>
      </c>
      <c r="F24" s="26">
        <v>1324250</v>
      </c>
    </row>
    <row r="25" spans="2:6" s="8" customFormat="1" ht="12.75" customHeight="1" x14ac:dyDescent="0.2">
      <c r="B25" s="25"/>
      <c r="C25" s="22"/>
      <c r="D25" s="23"/>
      <c r="E25" s="23"/>
      <c r="F25" s="26"/>
    </row>
    <row r="26" spans="2:6" s="9" customFormat="1" ht="12.75" customHeight="1" x14ac:dyDescent="0.2">
      <c r="B26" s="24">
        <v>1300</v>
      </c>
      <c r="C26" s="18" t="s">
        <v>14</v>
      </c>
      <c r="D26" s="19">
        <f>SUM(D27:D28)</f>
        <v>68137388</v>
      </c>
      <c r="E26" s="19">
        <f>SUM(E27:E28)</f>
        <v>64827206</v>
      </c>
      <c r="F26" s="20">
        <f t="shared" ref="F26" si="2">SUM(F27:F28)</f>
        <v>62120746</v>
      </c>
    </row>
    <row r="27" spans="2:6" s="5" customFormat="1" ht="12.75" customHeight="1" x14ac:dyDescent="0.2">
      <c r="B27" s="25">
        <v>13201</v>
      </c>
      <c r="C27" s="22" t="s">
        <v>15</v>
      </c>
      <c r="D27" s="23">
        <v>5880597</v>
      </c>
      <c r="E27" s="23">
        <v>10016130</v>
      </c>
      <c r="F27" s="26">
        <v>10012883</v>
      </c>
    </row>
    <row r="28" spans="2:6" s="7" customFormat="1" ht="12.75" customHeight="1" x14ac:dyDescent="0.2">
      <c r="B28" s="25">
        <v>13202</v>
      </c>
      <c r="C28" s="22" t="s">
        <v>16</v>
      </c>
      <c r="D28" s="23">
        <v>62256791</v>
      </c>
      <c r="E28" s="23">
        <v>54811076</v>
      </c>
      <c r="F28" s="26">
        <v>52107863</v>
      </c>
    </row>
    <row r="29" spans="2:6" s="7" customFormat="1" ht="12.75" customHeight="1" x14ac:dyDescent="0.2">
      <c r="B29" s="25"/>
      <c r="C29" s="22"/>
      <c r="D29" s="23"/>
      <c r="E29" s="23"/>
      <c r="F29" s="26"/>
    </row>
    <row r="30" spans="2:6" ht="12.75" customHeight="1" x14ac:dyDescent="0.2">
      <c r="B30" s="24">
        <v>1400</v>
      </c>
      <c r="C30" s="18" t="s">
        <v>17</v>
      </c>
      <c r="D30" s="19">
        <f>SUM(D31:D36)</f>
        <v>110080859</v>
      </c>
      <c r="E30" s="19">
        <f>SUM(E31:E36)</f>
        <v>114352780</v>
      </c>
      <c r="F30" s="20">
        <f t="shared" ref="F30" si="3">SUM(F31:F36)</f>
        <v>103151039</v>
      </c>
    </row>
    <row r="31" spans="2:6" s="5" customFormat="1" ht="12.75" customHeight="1" x14ac:dyDescent="0.2">
      <c r="B31" s="25">
        <v>14103</v>
      </c>
      <c r="C31" s="22" t="s">
        <v>18</v>
      </c>
      <c r="D31" s="23">
        <v>49306277</v>
      </c>
      <c r="E31" s="23">
        <v>51834041</v>
      </c>
      <c r="F31" s="26">
        <v>47228303</v>
      </c>
    </row>
    <row r="32" spans="2:6" ht="12.75" customHeight="1" x14ac:dyDescent="0.2">
      <c r="B32" s="25">
        <v>14202</v>
      </c>
      <c r="C32" s="22" t="s">
        <v>19</v>
      </c>
      <c r="D32" s="23">
        <v>22341156</v>
      </c>
      <c r="E32" s="23">
        <v>23560928</v>
      </c>
      <c r="F32" s="26">
        <v>22473775</v>
      </c>
    </row>
    <row r="33" spans="1:6" s="8" customFormat="1" ht="12.75" customHeight="1" x14ac:dyDescent="0.2">
      <c r="B33" s="25">
        <v>14301</v>
      </c>
      <c r="C33" s="22" t="s">
        <v>20</v>
      </c>
      <c r="D33" s="23">
        <v>8936457</v>
      </c>
      <c r="E33" s="23">
        <v>9424366</v>
      </c>
      <c r="F33" s="26">
        <v>8989514</v>
      </c>
    </row>
    <row r="34" spans="1:6" s="7" customFormat="1" ht="12.75" customHeight="1" x14ac:dyDescent="0.2">
      <c r="B34" s="25">
        <v>14401</v>
      </c>
      <c r="C34" s="22" t="s">
        <v>21</v>
      </c>
      <c r="D34" s="23">
        <v>6437137</v>
      </c>
      <c r="E34" s="23">
        <v>6725987</v>
      </c>
      <c r="F34" s="26">
        <v>6287458</v>
      </c>
    </row>
    <row r="35" spans="1:6" s="8" customFormat="1" ht="12.75" customHeight="1" x14ac:dyDescent="0.2">
      <c r="B35" s="25">
        <v>14403</v>
      </c>
      <c r="C35" s="22" t="s">
        <v>22</v>
      </c>
      <c r="D35" s="23">
        <v>18250040</v>
      </c>
      <c r="E35" s="23">
        <v>18597666</v>
      </c>
      <c r="F35" s="26">
        <v>16236130</v>
      </c>
    </row>
    <row r="36" spans="1:6" s="8" customFormat="1" ht="12.75" customHeight="1" x14ac:dyDescent="0.2">
      <c r="B36" s="25">
        <v>14406</v>
      </c>
      <c r="C36" s="22" t="s">
        <v>23</v>
      </c>
      <c r="D36" s="23">
        <v>4809792</v>
      </c>
      <c r="E36" s="23">
        <v>4209792</v>
      </c>
      <c r="F36" s="26">
        <v>1935859</v>
      </c>
    </row>
    <row r="37" spans="1:6" ht="12.75" customHeight="1" x14ac:dyDescent="0.2">
      <c r="B37" s="25"/>
      <c r="C37" s="22"/>
      <c r="D37" s="23"/>
      <c r="E37" s="23"/>
      <c r="F37" s="26"/>
    </row>
    <row r="38" spans="1:6" ht="12.75" customHeight="1" x14ac:dyDescent="0.2">
      <c r="A38" s="5"/>
      <c r="B38" s="24">
        <v>1500</v>
      </c>
      <c r="C38" s="18" t="s">
        <v>24</v>
      </c>
      <c r="D38" s="19">
        <f>SUM(D39:D44)</f>
        <v>338861539</v>
      </c>
      <c r="E38" s="19">
        <f>SUM(E39:E44)</f>
        <v>356779617</v>
      </c>
      <c r="F38" s="20">
        <f t="shared" ref="F38" si="4">SUM(F39:F44)</f>
        <v>334137637</v>
      </c>
    </row>
    <row r="39" spans="1:6" s="5" customFormat="1" ht="12.75" customHeight="1" x14ac:dyDescent="0.2">
      <c r="B39" s="25">
        <v>15101</v>
      </c>
      <c r="C39" s="22" t="s">
        <v>25</v>
      </c>
      <c r="D39" s="23">
        <v>54192164</v>
      </c>
      <c r="E39" s="23">
        <v>57401617</v>
      </c>
      <c r="F39" s="26">
        <v>52716397</v>
      </c>
    </row>
    <row r="40" spans="1:6" s="7" customFormat="1" ht="12.75" customHeight="1" x14ac:dyDescent="0.2">
      <c r="B40" s="25">
        <v>15202</v>
      </c>
      <c r="C40" s="22" t="s">
        <v>26</v>
      </c>
      <c r="D40" s="23">
        <v>31116262</v>
      </c>
      <c r="E40" s="23">
        <v>31116262</v>
      </c>
      <c r="F40" s="26">
        <v>29462142</v>
      </c>
    </row>
    <row r="41" spans="1:6" s="7" customFormat="1" ht="12.75" customHeight="1" x14ac:dyDescent="0.2">
      <c r="B41" s="25">
        <v>15401</v>
      </c>
      <c r="C41" s="22" t="s">
        <v>27</v>
      </c>
      <c r="D41" s="23">
        <v>25858177</v>
      </c>
      <c r="E41" s="23">
        <v>23681694</v>
      </c>
      <c r="F41" s="26">
        <v>13809626</v>
      </c>
    </row>
    <row r="42" spans="1:6" s="7" customFormat="1" ht="12.75" customHeight="1" x14ac:dyDescent="0.2">
      <c r="B42" s="25">
        <v>15402</v>
      </c>
      <c r="C42" s="22" t="s">
        <v>28</v>
      </c>
      <c r="D42" s="23">
        <v>219883703</v>
      </c>
      <c r="E42" s="23">
        <v>238472606</v>
      </c>
      <c r="F42" s="26">
        <v>236671468</v>
      </c>
    </row>
    <row r="43" spans="1:6" s="8" customFormat="1" ht="12.75" customHeight="1" x14ac:dyDescent="0.2">
      <c r="B43" s="25">
        <v>15501</v>
      </c>
      <c r="C43" s="22" t="s">
        <v>29</v>
      </c>
      <c r="D43" s="23">
        <v>5029440</v>
      </c>
      <c r="E43" s="23">
        <v>3325645</v>
      </c>
      <c r="F43" s="26">
        <v>589032</v>
      </c>
    </row>
    <row r="44" spans="1:6" s="7" customFormat="1" ht="12.75" customHeight="1" x14ac:dyDescent="0.2">
      <c r="B44" s="25">
        <v>15901</v>
      </c>
      <c r="C44" s="22" t="s">
        <v>30</v>
      </c>
      <c r="D44" s="23">
        <v>2781793</v>
      </c>
      <c r="E44" s="23">
        <v>2781793</v>
      </c>
      <c r="F44" s="26">
        <v>888972</v>
      </c>
    </row>
    <row r="45" spans="1:6" s="7" customFormat="1" ht="12.75" customHeight="1" x14ac:dyDescent="0.2">
      <c r="B45" s="25"/>
      <c r="C45" s="22"/>
      <c r="D45" s="19"/>
      <c r="E45" s="19"/>
      <c r="F45" s="20"/>
    </row>
    <row r="46" spans="1:6" s="5" customFormat="1" ht="12.75" customHeight="1" x14ac:dyDescent="0.2">
      <c r="B46" s="24">
        <v>1600</v>
      </c>
      <c r="C46" s="18" t="s">
        <v>31</v>
      </c>
      <c r="D46" s="19">
        <f>SUM(D47:D48)</f>
        <v>54513685</v>
      </c>
      <c r="E46" s="19">
        <f t="shared" ref="E46:F46" si="5">SUM(E47:E48)</f>
        <v>9462668</v>
      </c>
      <c r="F46" s="20">
        <f t="shared" si="5"/>
        <v>0</v>
      </c>
    </row>
    <row r="47" spans="1:6" s="7" customFormat="1" ht="12.75" customHeight="1" x14ac:dyDescent="0.2">
      <c r="B47" s="25">
        <v>16101</v>
      </c>
      <c r="C47" s="22" t="s">
        <v>32</v>
      </c>
      <c r="D47" s="23">
        <v>14462668</v>
      </c>
      <c r="E47" s="23">
        <v>9462668</v>
      </c>
      <c r="F47" s="26">
        <v>0</v>
      </c>
    </row>
    <row r="48" spans="1:6" ht="12.75" customHeight="1" x14ac:dyDescent="0.2">
      <c r="B48" s="25">
        <v>16102</v>
      </c>
      <c r="C48" s="22" t="s">
        <v>122</v>
      </c>
      <c r="D48" s="23">
        <v>40051017</v>
      </c>
      <c r="E48" s="23">
        <v>0</v>
      </c>
      <c r="F48" s="26">
        <v>0</v>
      </c>
    </row>
    <row r="49" spans="1:6" s="7" customFormat="1" ht="12.75" customHeight="1" x14ac:dyDescent="0.2">
      <c r="B49" s="25"/>
      <c r="C49" s="22"/>
      <c r="D49" s="23"/>
      <c r="E49" s="23"/>
      <c r="F49" s="26"/>
    </row>
    <row r="50" spans="1:6" s="5" customFormat="1" ht="12.75" customHeight="1" x14ac:dyDescent="0.2">
      <c r="B50" s="24">
        <v>1700</v>
      </c>
      <c r="C50" s="18" t="s">
        <v>33</v>
      </c>
      <c r="D50" s="19">
        <f>+D51</f>
        <v>35000000</v>
      </c>
      <c r="E50" s="19">
        <f t="shared" ref="E50:F50" si="6">+E51</f>
        <v>36222000</v>
      </c>
      <c r="F50" s="20">
        <f t="shared" si="6"/>
        <v>36221143</v>
      </c>
    </row>
    <row r="51" spans="1:6" s="7" customFormat="1" ht="12.75" customHeight="1" x14ac:dyDescent="0.2">
      <c r="B51" s="25">
        <v>17101</v>
      </c>
      <c r="C51" s="22" t="s">
        <v>34</v>
      </c>
      <c r="D51" s="23">
        <v>35000000</v>
      </c>
      <c r="E51" s="23">
        <v>36222000</v>
      </c>
      <c r="F51" s="26">
        <v>36221143</v>
      </c>
    </row>
    <row r="52" spans="1:6" s="7" customFormat="1" ht="12.75" customHeight="1" x14ac:dyDescent="0.2">
      <c r="B52" s="33"/>
      <c r="C52" s="34"/>
      <c r="D52" s="35"/>
      <c r="E52" s="35"/>
      <c r="F52" s="36"/>
    </row>
    <row r="53" spans="1:6" ht="12.75" customHeight="1" x14ac:dyDescent="0.2">
      <c r="A53" s="5"/>
      <c r="B53" s="24">
        <v>2000</v>
      </c>
      <c r="C53" s="18" t="s">
        <v>35</v>
      </c>
      <c r="D53" s="19">
        <f>+D55+D61+D65+D68+D72+D75+D78</f>
        <v>12402259</v>
      </c>
      <c r="E53" s="19">
        <f t="shared" ref="E53:F53" si="7">+E55+E61+E65+E68+E72+E75+E78</f>
        <v>12402259</v>
      </c>
      <c r="F53" s="40">
        <f t="shared" si="7"/>
        <v>7528517</v>
      </c>
    </row>
    <row r="54" spans="1:6" s="7" customFormat="1" ht="12.75" customHeight="1" x14ac:dyDescent="0.2">
      <c r="A54" s="6"/>
      <c r="B54" s="25"/>
      <c r="C54" s="22"/>
      <c r="D54" s="23"/>
      <c r="E54" s="23"/>
      <c r="F54" s="26"/>
    </row>
    <row r="55" spans="1:6" s="7" customFormat="1" ht="12.75" customHeight="1" x14ac:dyDescent="0.2">
      <c r="A55" s="5"/>
      <c r="B55" s="24">
        <v>2100</v>
      </c>
      <c r="C55" s="18" t="s">
        <v>36</v>
      </c>
      <c r="D55" s="19">
        <f>SUM(D56:D59)</f>
        <v>5540347</v>
      </c>
      <c r="E55" s="19">
        <f>SUM(E56:E59)</f>
        <v>5333297</v>
      </c>
      <c r="F55" s="20">
        <f t="shared" ref="F55" si="8">SUM(F56:F59)</f>
        <v>2170849</v>
      </c>
    </row>
    <row r="56" spans="1:6" s="8" customFormat="1" ht="12.75" customHeight="1" x14ac:dyDescent="0.2">
      <c r="A56" s="7"/>
      <c r="B56" s="25">
        <v>21101</v>
      </c>
      <c r="C56" s="22" t="s">
        <v>37</v>
      </c>
      <c r="D56" s="23">
        <v>4344320</v>
      </c>
      <c r="E56" s="23">
        <v>4130770</v>
      </c>
      <c r="F56" s="26">
        <v>2039052</v>
      </c>
    </row>
    <row r="57" spans="1:6" ht="12.75" customHeight="1" x14ac:dyDescent="0.2">
      <c r="B57" s="25">
        <v>21401</v>
      </c>
      <c r="C57" s="22" t="s">
        <v>38</v>
      </c>
      <c r="D57" s="23">
        <v>348000</v>
      </c>
      <c r="E57" s="23">
        <v>348000</v>
      </c>
      <c r="F57" s="26">
        <v>46032</v>
      </c>
    </row>
    <row r="58" spans="1:6" ht="12.75" customHeight="1" x14ac:dyDescent="0.2">
      <c r="B58" s="25">
        <v>21501</v>
      </c>
      <c r="C58" s="22" t="s">
        <v>39</v>
      </c>
      <c r="D58" s="23">
        <v>848027</v>
      </c>
      <c r="E58" s="23">
        <v>848027</v>
      </c>
      <c r="F58" s="26">
        <v>79984</v>
      </c>
    </row>
    <row r="59" spans="1:6" s="7" customFormat="1" ht="12.75" customHeight="1" x14ac:dyDescent="0.2">
      <c r="B59" s="25">
        <v>21601</v>
      </c>
      <c r="C59" s="22" t="s">
        <v>40</v>
      </c>
      <c r="D59" s="23">
        <v>0</v>
      </c>
      <c r="E59" s="23">
        <v>6500</v>
      </c>
      <c r="F59" s="26">
        <v>5781</v>
      </c>
    </row>
    <row r="60" spans="1:6" s="7" customFormat="1" ht="12.75" customHeight="1" x14ac:dyDescent="0.2">
      <c r="A60" s="6"/>
      <c r="B60" s="25"/>
      <c r="C60" s="22"/>
      <c r="D60" s="23"/>
      <c r="E60" s="23"/>
      <c r="F60" s="26"/>
    </row>
    <row r="61" spans="1:6" ht="12.75" customHeight="1" x14ac:dyDescent="0.2">
      <c r="A61" s="5"/>
      <c r="B61" s="24">
        <v>2200</v>
      </c>
      <c r="C61" s="18" t="s">
        <v>41</v>
      </c>
      <c r="D61" s="19">
        <f>SUM(D62:D63)</f>
        <v>1661000</v>
      </c>
      <c r="E61" s="19">
        <f>SUM(E62:E63)</f>
        <v>1865000</v>
      </c>
      <c r="F61" s="20">
        <f>SUM(F62:F63)</f>
        <v>1851901</v>
      </c>
    </row>
    <row r="62" spans="1:6" s="8" customFormat="1" ht="12.75" customHeight="1" x14ac:dyDescent="0.2">
      <c r="A62" s="7"/>
      <c r="B62" s="25">
        <v>22104</v>
      </c>
      <c r="C62" s="22" t="s">
        <v>42</v>
      </c>
      <c r="D62" s="23">
        <v>1661000</v>
      </c>
      <c r="E62" s="23">
        <v>1851000</v>
      </c>
      <c r="F62" s="26">
        <v>1848045</v>
      </c>
    </row>
    <row r="63" spans="1:6" s="7" customFormat="1" ht="12.75" customHeight="1" x14ac:dyDescent="0.2">
      <c r="A63" s="6"/>
      <c r="B63" s="25">
        <v>22301</v>
      </c>
      <c r="C63" s="22" t="s">
        <v>43</v>
      </c>
      <c r="D63" s="23">
        <v>0</v>
      </c>
      <c r="E63" s="23">
        <v>14000</v>
      </c>
      <c r="F63" s="26">
        <v>3856</v>
      </c>
    </row>
    <row r="64" spans="1:6" s="8" customFormat="1" ht="12.75" customHeight="1" x14ac:dyDescent="0.2">
      <c r="A64" s="7"/>
      <c r="B64" s="25"/>
      <c r="C64" s="22"/>
      <c r="D64" s="23"/>
      <c r="E64" s="23"/>
      <c r="F64" s="26"/>
    </row>
    <row r="65" spans="1:6" s="8" customFormat="1" ht="12.75" customHeight="1" x14ac:dyDescent="0.2">
      <c r="A65" s="7"/>
      <c r="B65" s="24">
        <v>2400</v>
      </c>
      <c r="C65" s="18" t="s">
        <v>132</v>
      </c>
      <c r="D65" s="19">
        <f>+D66</f>
        <v>0</v>
      </c>
      <c r="E65" s="19">
        <f t="shared" ref="E65:F65" si="9">+E66</f>
        <v>250</v>
      </c>
      <c r="F65" s="20">
        <f t="shared" si="9"/>
        <v>0</v>
      </c>
    </row>
    <row r="66" spans="1:6" s="8" customFormat="1" ht="12.75" customHeight="1" x14ac:dyDescent="0.2">
      <c r="A66" s="7"/>
      <c r="B66" s="25">
        <v>24601</v>
      </c>
      <c r="C66" s="22" t="s">
        <v>133</v>
      </c>
      <c r="D66" s="23">
        <v>0</v>
      </c>
      <c r="E66" s="23">
        <v>250</v>
      </c>
      <c r="F66" s="26">
        <v>0</v>
      </c>
    </row>
    <row r="67" spans="1:6" s="8" customFormat="1" ht="12.75" customHeight="1" x14ac:dyDescent="0.2">
      <c r="A67" s="7"/>
      <c r="B67" s="25"/>
      <c r="C67" s="22"/>
      <c r="D67" s="23"/>
      <c r="E67" s="23"/>
      <c r="F67" s="26"/>
    </row>
    <row r="68" spans="1:6" ht="12.75" customHeight="1" x14ac:dyDescent="0.2">
      <c r="A68" s="5"/>
      <c r="B68" s="24">
        <v>2500</v>
      </c>
      <c r="C68" s="18" t="s">
        <v>44</v>
      </c>
      <c r="D68" s="19">
        <f>SUM(D69:D70)</f>
        <v>250000</v>
      </c>
      <c r="E68" s="19">
        <f>SUM(E69:E70)</f>
        <v>252500</v>
      </c>
      <c r="F68" s="20">
        <f>SUM(F69:F70)</f>
        <v>25861</v>
      </c>
    </row>
    <row r="69" spans="1:6" ht="12.75" customHeight="1" x14ac:dyDescent="0.2">
      <c r="B69" s="25">
        <v>25301</v>
      </c>
      <c r="C69" s="22" t="s">
        <v>45</v>
      </c>
      <c r="D69" s="23">
        <v>250000</v>
      </c>
      <c r="E69" s="23">
        <v>250000</v>
      </c>
      <c r="F69" s="26">
        <v>23601</v>
      </c>
    </row>
    <row r="70" spans="1:6" ht="12.75" customHeight="1" x14ac:dyDescent="0.2">
      <c r="B70" s="25">
        <v>25401</v>
      </c>
      <c r="C70" s="22" t="s">
        <v>118</v>
      </c>
      <c r="D70" s="23">
        <v>0</v>
      </c>
      <c r="E70" s="23">
        <v>2500</v>
      </c>
      <c r="F70" s="26">
        <v>2260</v>
      </c>
    </row>
    <row r="71" spans="1:6" s="8" customFormat="1" ht="12.75" customHeight="1" x14ac:dyDescent="0.2">
      <c r="A71" s="7"/>
      <c r="B71" s="25"/>
      <c r="C71" s="22"/>
      <c r="D71" s="23"/>
      <c r="E71" s="23"/>
      <c r="F71" s="26"/>
    </row>
    <row r="72" spans="1:6" ht="12.75" customHeight="1" x14ac:dyDescent="0.2">
      <c r="A72" s="8"/>
      <c r="B72" s="24">
        <v>2600</v>
      </c>
      <c r="C72" s="18" t="s">
        <v>46</v>
      </c>
      <c r="D72" s="19">
        <f>+D73</f>
        <v>2450912</v>
      </c>
      <c r="E72" s="19">
        <f>+E73</f>
        <v>2450912</v>
      </c>
      <c r="F72" s="20">
        <f t="shared" ref="F72" si="10">+F73</f>
        <v>1278933</v>
      </c>
    </row>
    <row r="73" spans="1:6" s="7" customFormat="1" ht="12.75" customHeight="1" x14ac:dyDescent="0.2">
      <c r="A73" s="6"/>
      <c r="B73" s="25">
        <v>26103</v>
      </c>
      <c r="C73" s="22" t="s">
        <v>47</v>
      </c>
      <c r="D73" s="23">
        <v>2450912</v>
      </c>
      <c r="E73" s="23">
        <v>2450912</v>
      </c>
      <c r="F73" s="26">
        <v>1278933</v>
      </c>
    </row>
    <row r="74" spans="1:6" s="7" customFormat="1" ht="12.75" customHeight="1" x14ac:dyDescent="0.2">
      <c r="A74" s="6"/>
      <c r="B74" s="25"/>
      <c r="C74" s="22"/>
      <c r="D74" s="23"/>
      <c r="E74" s="23"/>
      <c r="F74" s="26"/>
    </row>
    <row r="75" spans="1:6" s="7" customFormat="1" ht="12.75" customHeight="1" x14ac:dyDescent="0.2">
      <c r="B75" s="24">
        <v>2700</v>
      </c>
      <c r="C75" s="18" t="s">
        <v>48</v>
      </c>
      <c r="D75" s="19">
        <f>+D76</f>
        <v>2500000</v>
      </c>
      <c r="E75" s="19">
        <f>+E76</f>
        <v>2500000</v>
      </c>
      <c r="F75" s="20">
        <f t="shared" ref="F75" si="11">+F76</f>
        <v>2200973</v>
      </c>
    </row>
    <row r="76" spans="1:6" ht="12.75" customHeight="1" x14ac:dyDescent="0.2">
      <c r="A76" s="7"/>
      <c r="B76" s="25">
        <v>27101</v>
      </c>
      <c r="C76" s="22" t="s">
        <v>49</v>
      </c>
      <c r="D76" s="23">
        <v>2500000</v>
      </c>
      <c r="E76" s="23">
        <v>2500000</v>
      </c>
      <c r="F76" s="26">
        <v>2200973</v>
      </c>
    </row>
    <row r="77" spans="1:6" ht="12.75" customHeight="1" x14ac:dyDescent="0.2">
      <c r="A77" s="7"/>
      <c r="B77" s="25"/>
      <c r="C77" s="22"/>
      <c r="D77" s="23"/>
      <c r="E77" s="23"/>
      <c r="F77" s="26"/>
    </row>
    <row r="78" spans="1:6" ht="12.75" customHeight="1" x14ac:dyDescent="0.2">
      <c r="A78" s="7"/>
      <c r="B78" s="24">
        <v>2900</v>
      </c>
      <c r="C78" s="18" t="s">
        <v>119</v>
      </c>
      <c r="D78" s="19">
        <f>+D79</f>
        <v>0</v>
      </c>
      <c r="E78" s="19">
        <f t="shared" ref="E78:F78" si="12">+E79</f>
        <v>300</v>
      </c>
      <c r="F78" s="20">
        <f t="shared" si="12"/>
        <v>0</v>
      </c>
    </row>
    <row r="79" spans="1:6" ht="12.75" customHeight="1" x14ac:dyDescent="0.2">
      <c r="A79" s="7"/>
      <c r="B79" s="25">
        <v>29101</v>
      </c>
      <c r="C79" s="22" t="s">
        <v>134</v>
      </c>
      <c r="D79" s="23">
        <v>0</v>
      </c>
      <c r="E79" s="23">
        <v>300</v>
      </c>
      <c r="F79" s="26">
        <v>0</v>
      </c>
    </row>
    <row r="80" spans="1:6" ht="12.75" customHeight="1" x14ac:dyDescent="0.2">
      <c r="A80" s="7"/>
      <c r="B80" s="25"/>
      <c r="C80" s="22"/>
      <c r="D80" s="23"/>
      <c r="E80" s="23"/>
      <c r="F80" s="26"/>
    </row>
    <row r="81" spans="1:6" s="8" customFormat="1" ht="12.75" customHeight="1" x14ac:dyDescent="0.2">
      <c r="A81" s="7"/>
      <c r="B81" s="24">
        <v>3000</v>
      </c>
      <c r="C81" s="18" t="s">
        <v>50</v>
      </c>
      <c r="D81" s="19">
        <f>+D83+D93+D102+D115+D120+D129+D133+D138+D140</f>
        <v>1148259921</v>
      </c>
      <c r="E81" s="19">
        <f>+E83+E93+E102+E115+E120+E129+E133+E138+E140</f>
        <v>1110379321</v>
      </c>
      <c r="F81" s="20">
        <f>+F83+F93+F102+F115+F120+F129+F133+F138+F140</f>
        <v>971695119</v>
      </c>
    </row>
    <row r="82" spans="1:6" s="8" customFormat="1" ht="12.75" customHeight="1" x14ac:dyDescent="0.2">
      <c r="A82" s="5"/>
      <c r="B82" s="25"/>
      <c r="C82" s="22"/>
      <c r="D82" s="23"/>
      <c r="E82" s="23"/>
      <c r="F82" s="26"/>
    </row>
    <row r="83" spans="1:6" s="7" customFormat="1" ht="12.75" customHeight="1" x14ac:dyDescent="0.2">
      <c r="A83" s="6"/>
      <c r="B83" s="24">
        <v>3100</v>
      </c>
      <c r="C83" s="18" t="s">
        <v>51</v>
      </c>
      <c r="D83" s="19">
        <f>SUM(D84:D91)</f>
        <v>175793581</v>
      </c>
      <c r="E83" s="19">
        <f>SUM(E84:E91)</f>
        <v>156518581</v>
      </c>
      <c r="F83" s="20">
        <f>SUM(F84:F91)</f>
        <v>137346565</v>
      </c>
    </row>
    <row r="84" spans="1:6" s="7" customFormat="1" ht="12.75" customHeight="1" x14ac:dyDescent="0.2">
      <c r="A84" s="5"/>
      <c r="B84" s="25">
        <v>31101</v>
      </c>
      <c r="C84" s="22" t="s">
        <v>52</v>
      </c>
      <c r="D84" s="23">
        <v>12309421</v>
      </c>
      <c r="E84" s="23">
        <v>13034421</v>
      </c>
      <c r="F84" s="26">
        <v>13032398</v>
      </c>
    </row>
    <row r="85" spans="1:6" s="7" customFormat="1" ht="12.75" customHeight="1" x14ac:dyDescent="0.2">
      <c r="B85" s="25">
        <v>31301</v>
      </c>
      <c r="C85" s="22" t="s">
        <v>53</v>
      </c>
      <c r="D85" s="23">
        <v>1282411</v>
      </c>
      <c r="E85" s="23">
        <v>1282411</v>
      </c>
      <c r="F85" s="26">
        <v>1263427</v>
      </c>
    </row>
    <row r="86" spans="1:6" s="2" customFormat="1" ht="12.75" customHeight="1" x14ac:dyDescent="0.2">
      <c r="A86" s="8"/>
      <c r="B86" s="25">
        <v>31401</v>
      </c>
      <c r="C86" s="22" t="s">
        <v>54</v>
      </c>
      <c r="D86" s="23">
        <v>5923901</v>
      </c>
      <c r="E86" s="23">
        <v>5923901</v>
      </c>
      <c r="F86" s="26">
        <v>2415662</v>
      </c>
    </row>
    <row r="87" spans="1:6" s="8" customFormat="1" ht="12.75" customHeight="1" x14ac:dyDescent="0.2">
      <c r="B87" s="25">
        <v>31501</v>
      </c>
      <c r="C87" s="22" t="s">
        <v>55</v>
      </c>
      <c r="D87" s="23">
        <v>974068</v>
      </c>
      <c r="E87" s="23">
        <v>974068</v>
      </c>
      <c r="F87" s="26">
        <v>200130</v>
      </c>
    </row>
    <row r="88" spans="1:6" ht="12.75" customHeight="1" x14ac:dyDescent="0.2">
      <c r="A88" s="8"/>
      <c r="B88" s="25">
        <v>31602</v>
      </c>
      <c r="C88" s="22" t="s">
        <v>56</v>
      </c>
      <c r="D88" s="23">
        <v>148084924</v>
      </c>
      <c r="E88" s="23">
        <v>128084924</v>
      </c>
      <c r="F88" s="26">
        <v>115907365</v>
      </c>
    </row>
    <row r="89" spans="1:6" s="8" customFormat="1" ht="12.75" customHeight="1" x14ac:dyDescent="0.2">
      <c r="B89" s="25">
        <v>31701</v>
      </c>
      <c r="C89" s="22" t="s">
        <v>57</v>
      </c>
      <c r="D89" s="23">
        <v>731957</v>
      </c>
      <c r="E89" s="23">
        <v>731957</v>
      </c>
      <c r="F89" s="26">
        <v>101359</v>
      </c>
    </row>
    <row r="90" spans="1:6" s="7" customFormat="1" ht="12.75" customHeight="1" x14ac:dyDescent="0.2">
      <c r="B90" s="25">
        <v>31801</v>
      </c>
      <c r="C90" s="22" t="s">
        <v>58</v>
      </c>
      <c r="D90" s="23">
        <v>1981459</v>
      </c>
      <c r="E90" s="23">
        <v>1981459</v>
      </c>
      <c r="F90" s="26">
        <v>1737254</v>
      </c>
    </row>
    <row r="91" spans="1:6" s="8" customFormat="1" ht="12.75" customHeight="1" x14ac:dyDescent="0.2">
      <c r="A91" s="7"/>
      <c r="B91" s="25">
        <v>31902</v>
      </c>
      <c r="C91" s="22" t="s">
        <v>59</v>
      </c>
      <c r="D91" s="23">
        <v>4505440</v>
      </c>
      <c r="E91" s="23">
        <v>4505440</v>
      </c>
      <c r="F91" s="26">
        <v>2688970</v>
      </c>
    </row>
    <row r="92" spans="1:6" s="8" customFormat="1" ht="12.75" customHeight="1" x14ac:dyDescent="0.2">
      <c r="B92" s="27"/>
      <c r="C92" s="28"/>
      <c r="D92" s="23"/>
      <c r="E92" s="23"/>
      <c r="F92" s="26"/>
    </row>
    <row r="93" spans="1:6" ht="12.75" customHeight="1" x14ac:dyDescent="0.2">
      <c r="A93" s="8"/>
      <c r="B93" s="24">
        <v>3200</v>
      </c>
      <c r="C93" s="18" t="s">
        <v>60</v>
      </c>
      <c r="D93" s="19">
        <f t="shared" ref="D93:F93" si="13">SUM(D94:D100)</f>
        <v>190838794</v>
      </c>
      <c r="E93" s="19">
        <f t="shared" si="13"/>
        <v>137549642</v>
      </c>
      <c r="F93" s="20">
        <f t="shared" si="13"/>
        <v>107787682</v>
      </c>
    </row>
    <row r="94" spans="1:6" s="7" customFormat="1" ht="12.75" customHeight="1" x14ac:dyDescent="0.2">
      <c r="A94" s="8"/>
      <c r="B94" s="25">
        <v>32201</v>
      </c>
      <c r="C94" s="22" t="s">
        <v>61</v>
      </c>
      <c r="D94" s="23">
        <v>21037126</v>
      </c>
      <c r="E94" s="23">
        <v>21037126</v>
      </c>
      <c r="F94" s="26">
        <v>20012973</v>
      </c>
    </row>
    <row r="95" spans="1:6" ht="12.75" customHeight="1" x14ac:dyDescent="0.2">
      <c r="B95" s="25">
        <v>32301</v>
      </c>
      <c r="C95" s="22" t="s">
        <v>62</v>
      </c>
      <c r="D95" s="23">
        <v>80317827</v>
      </c>
      <c r="E95" s="23">
        <v>49006675</v>
      </c>
      <c r="F95" s="26">
        <v>26935940</v>
      </c>
    </row>
    <row r="96" spans="1:6" s="8" customFormat="1" ht="12.75" customHeight="1" x14ac:dyDescent="0.2">
      <c r="B96" s="25">
        <v>32302</v>
      </c>
      <c r="C96" s="22" t="s">
        <v>63</v>
      </c>
      <c r="D96" s="23">
        <v>0</v>
      </c>
      <c r="E96" s="23">
        <v>22000</v>
      </c>
      <c r="F96" s="26">
        <v>19552</v>
      </c>
    </row>
    <row r="97" spans="1:6" s="8" customFormat="1" ht="12.75" customHeight="1" x14ac:dyDescent="0.2">
      <c r="B97" s="25">
        <v>32503</v>
      </c>
      <c r="C97" s="22" t="s">
        <v>64</v>
      </c>
      <c r="D97" s="23">
        <v>11192520</v>
      </c>
      <c r="E97" s="23">
        <v>10192520</v>
      </c>
      <c r="F97" s="26">
        <v>8777870</v>
      </c>
    </row>
    <row r="98" spans="1:6" s="8" customFormat="1" ht="12.75" customHeight="1" x14ac:dyDescent="0.2">
      <c r="A98" s="6"/>
      <c r="B98" s="25">
        <v>32505</v>
      </c>
      <c r="C98" s="22" t="s">
        <v>65</v>
      </c>
      <c r="D98" s="23">
        <v>36960000</v>
      </c>
      <c r="E98" s="23">
        <v>35960000</v>
      </c>
      <c r="F98" s="26">
        <v>34532493</v>
      </c>
    </row>
    <row r="99" spans="1:6" s="8" customFormat="1" ht="12.75" customHeight="1" x14ac:dyDescent="0.2">
      <c r="B99" s="25">
        <v>32601</v>
      </c>
      <c r="C99" s="22" t="s">
        <v>66</v>
      </c>
      <c r="D99" s="23">
        <v>73665</v>
      </c>
      <c r="E99" s="23">
        <v>73665</v>
      </c>
      <c r="F99" s="26">
        <v>58716</v>
      </c>
    </row>
    <row r="100" spans="1:6" s="8" customFormat="1" ht="12.75" customHeight="1" x14ac:dyDescent="0.2">
      <c r="B100" s="33">
        <v>32701</v>
      </c>
      <c r="C100" s="34" t="s">
        <v>67</v>
      </c>
      <c r="D100" s="35">
        <v>41257656</v>
      </c>
      <c r="E100" s="35">
        <v>21257656</v>
      </c>
      <c r="F100" s="36">
        <v>17450138</v>
      </c>
    </row>
    <row r="101" spans="1:6" s="8" customFormat="1" ht="12.75" customHeight="1" x14ac:dyDescent="0.2">
      <c r="A101" s="6"/>
      <c r="B101" s="27"/>
      <c r="C101" s="28"/>
      <c r="D101" s="23"/>
      <c r="E101" s="23"/>
      <c r="F101" s="26"/>
    </row>
    <row r="102" spans="1:6" s="8" customFormat="1" ht="12.75" customHeight="1" x14ac:dyDescent="0.2">
      <c r="B102" s="24">
        <v>3300</v>
      </c>
      <c r="C102" s="18" t="s">
        <v>68</v>
      </c>
      <c r="D102" s="19">
        <f>SUM(D103:D113)</f>
        <v>394929015</v>
      </c>
      <c r="E102" s="19">
        <f>SUM(E103:E113)</f>
        <v>478396015</v>
      </c>
      <c r="F102" s="20">
        <f>SUM(F103:F113)</f>
        <v>436588238</v>
      </c>
    </row>
    <row r="103" spans="1:6" s="8" customFormat="1" ht="12.75" customHeight="1" x14ac:dyDescent="0.2">
      <c r="B103" s="25">
        <v>33104</v>
      </c>
      <c r="C103" s="22" t="s">
        <v>69</v>
      </c>
      <c r="D103" s="23">
        <v>21428979</v>
      </c>
      <c r="E103" s="23">
        <v>40478979</v>
      </c>
      <c r="F103" s="26">
        <v>40473601</v>
      </c>
    </row>
    <row r="104" spans="1:6" s="8" customFormat="1" ht="12.75" customHeight="1" x14ac:dyDescent="0.2">
      <c r="B104" s="25">
        <v>33105</v>
      </c>
      <c r="C104" s="22" t="s">
        <v>70</v>
      </c>
      <c r="D104" s="23">
        <v>2550000</v>
      </c>
      <c r="E104" s="23">
        <v>1050000</v>
      </c>
      <c r="F104" s="26">
        <v>754200</v>
      </c>
    </row>
    <row r="105" spans="1:6" s="8" customFormat="1" ht="12.75" customHeight="1" x14ac:dyDescent="0.2">
      <c r="B105" s="25">
        <v>33301</v>
      </c>
      <c r="C105" s="22" t="s">
        <v>71</v>
      </c>
      <c r="D105" s="23">
        <v>39691600</v>
      </c>
      <c r="E105" s="23">
        <v>25191600</v>
      </c>
      <c r="F105" s="26">
        <v>2438210</v>
      </c>
    </row>
    <row r="106" spans="1:6" s="8" customFormat="1" ht="12.75" customHeight="1" x14ac:dyDescent="0.2">
      <c r="B106" s="25"/>
      <c r="C106" s="22"/>
      <c r="D106" s="23">
        <v>0</v>
      </c>
      <c r="E106" s="23">
        <v>216000</v>
      </c>
      <c r="F106" s="26">
        <v>215405</v>
      </c>
    </row>
    <row r="107" spans="1:6" s="8" customFormat="1" ht="12.75" customHeight="1" x14ac:dyDescent="0.2">
      <c r="B107" s="25">
        <v>33401</v>
      </c>
      <c r="C107" s="22" t="s">
        <v>72</v>
      </c>
      <c r="D107" s="23">
        <v>9011639</v>
      </c>
      <c r="E107" s="23">
        <v>9011639</v>
      </c>
      <c r="F107" s="26">
        <v>485860</v>
      </c>
    </row>
    <row r="108" spans="1:6" s="8" customFormat="1" ht="12.75" customHeight="1" x14ac:dyDescent="0.2">
      <c r="B108" s="25">
        <v>33602</v>
      </c>
      <c r="C108" s="22" t="s">
        <v>73</v>
      </c>
      <c r="D108" s="23">
        <v>14784320</v>
      </c>
      <c r="E108" s="23">
        <v>10784320</v>
      </c>
      <c r="F108" s="26">
        <v>10088642</v>
      </c>
    </row>
    <row r="109" spans="1:6" s="8" customFormat="1" ht="12.75" customHeight="1" x14ac:dyDescent="0.2">
      <c r="B109" s="25">
        <v>33604</v>
      </c>
      <c r="C109" s="22" t="s">
        <v>74</v>
      </c>
      <c r="D109" s="23">
        <v>5250000</v>
      </c>
      <c r="E109" s="23">
        <v>951000</v>
      </c>
      <c r="F109" s="26">
        <v>398361</v>
      </c>
    </row>
    <row r="110" spans="1:6" s="8" customFormat="1" ht="12.75" customHeight="1" x14ac:dyDescent="0.2">
      <c r="B110" s="25">
        <v>33605</v>
      </c>
      <c r="C110" s="22" t="s">
        <v>75</v>
      </c>
      <c r="D110" s="23">
        <v>1082000</v>
      </c>
      <c r="E110" s="23">
        <v>1082000</v>
      </c>
      <c r="F110" s="26">
        <v>457260</v>
      </c>
    </row>
    <row r="111" spans="1:6" s="8" customFormat="1" ht="12.75" customHeight="1" x14ac:dyDescent="0.2">
      <c r="B111" s="25">
        <v>33801</v>
      </c>
      <c r="C111" s="22" t="s">
        <v>76</v>
      </c>
      <c r="D111" s="23">
        <v>28117520</v>
      </c>
      <c r="E111" s="23">
        <v>28117520</v>
      </c>
      <c r="F111" s="26">
        <v>20907241</v>
      </c>
    </row>
    <row r="112" spans="1:6" s="8" customFormat="1" ht="12.75" customHeight="1" x14ac:dyDescent="0.2">
      <c r="B112" s="25">
        <v>33901</v>
      </c>
      <c r="C112" s="22" t="s">
        <v>77</v>
      </c>
      <c r="D112" s="23">
        <v>268814917</v>
      </c>
      <c r="E112" s="23">
        <v>357314917</v>
      </c>
      <c r="F112" s="26">
        <v>356191444</v>
      </c>
    </row>
    <row r="113" spans="1:6" s="8" customFormat="1" ht="12.75" customHeight="1" x14ac:dyDescent="0.2">
      <c r="B113" s="25">
        <v>33903</v>
      </c>
      <c r="C113" s="22" t="s">
        <v>120</v>
      </c>
      <c r="D113" s="23">
        <v>4198040</v>
      </c>
      <c r="E113" s="23">
        <v>4198040</v>
      </c>
      <c r="F113" s="26">
        <v>4178014</v>
      </c>
    </row>
    <row r="114" spans="1:6" s="8" customFormat="1" ht="12.75" customHeight="1" x14ac:dyDescent="0.2">
      <c r="B114" s="25"/>
      <c r="C114" s="22"/>
      <c r="D114" s="23"/>
      <c r="E114" s="23"/>
      <c r="F114" s="26"/>
    </row>
    <row r="115" spans="1:6" s="8" customFormat="1" ht="12.75" customHeight="1" x14ac:dyDescent="0.2">
      <c r="B115" s="24">
        <v>3400</v>
      </c>
      <c r="C115" s="18" t="s">
        <v>78</v>
      </c>
      <c r="D115" s="19">
        <f>SUM(D116:D118)</f>
        <v>40819000</v>
      </c>
      <c r="E115" s="19">
        <f>SUM(E116:E118)</f>
        <v>29979000</v>
      </c>
      <c r="F115" s="20">
        <f t="shared" ref="F115" si="14">SUM(F116:F118)</f>
        <v>27778834</v>
      </c>
    </row>
    <row r="116" spans="1:6" s="8" customFormat="1" ht="12.75" customHeight="1" x14ac:dyDescent="0.2">
      <c r="B116" s="25">
        <v>34101</v>
      </c>
      <c r="C116" s="22" t="s">
        <v>79</v>
      </c>
      <c r="D116" s="23">
        <v>38222000</v>
      </c>
      <c r="E116" s="23">
        <v>28222000</v>
      </c>
      <c r="F116" s="26">
        <v>26705938</v>
      </c>
    </row>
    <row r="117" spans="1:6" s="8" customFormat="1" ht="12.75" customHeight="1" x14ac:dyDescent="0.2">
      <c r="A117" s="6"/>
      <c r="B117" s="25">
        <v>34501</v>
      </c>
      <c r="C117" s="22" t="s">
        <v>80</v>
      </c>
      <c r="D117" s="23">
        <v>2262000</v>
      </c>
      <c r="E117" s="23">
        <v>1262000</v>
      </c>
      <c r="F117" s="26">
        <v>586290</v>
      </c>
    </row>
    <row r="118" spans="1:6" s="8" customFormat="1" ht="12.75" customHeight="1" x14ac:dyDescent="0.2">
      <c r="A118" s="6"/>
      <c r="B118" s="25">
        <v>34701</v>
      </c>
      <c r="C118" s="22" t="s">
        <v>81</v>
      </c>
      <c r="D118" s="23">
        <v>335000</v>
      </c>
      <c r="E118" s="23">
        <v>495000</v>
      </c>
      <c r="F118" s="26">
        <v>486606</v>
      </c>
    </row>
    <row r="119" spans="1:6" s="8" customFormat="1" ht="12.75" customHeight="1" x14ac:dyDescent="0.2">
      <c r="A119" s="7"/>
      <c r="B119" s="25"/>
      <c r="C119" s="22"/>
      <c r="D119" s="23"/>
      <c r="E119" s="23"/>
      <c r="F119" s="26"/>
    </row>
    <row r="120" spans="1:6" s="8" customFormat="1" ht="12.75" customHeight="1" x14ac:dyDescent="0.2">
      <c r="B120" s="24">
        <v>3500</v>
      </c>
      <c r="C120" s="18" t="s">
        <v>82</v>
      </c>
      <c r="D120" s="19">
        <f>SUM(D121:D127)</f>
        <v>49610992</v>
      </c>
      <c r="E120" s="19">
        <f>SUM(E121:E127)</f>
        <v>47264092</v>
      </c>
      <c r="F120" s="20">
        <f t="shared" ref="F120" si="15">SUM(F121:F127)</f>
        <v>45312708</v>
      </c>
    </row>
    <row r="121" spans="1:6" s="8" customFormat="1" ht="12.75" customHeight="1" x14ac:dyDescent="0.2">
      <c r="B121" s="25">
        <v>35101</v>
      </c>
      <c r="C121" s="22" t="s">
        <v>83</v>
      </c>
      <c r="D121" s="23">
        <v>25105800</v>
      </c>
      <c r="E121" s="23">
        <v>32535800</v>
      </c>
      <c r="F121" s="26">
        <v>32532551</v>
      </c>
    </row>
    <row r="122" spans="1:6" s="8" customFormat="1" ht="12.75" customHeight="1" x14ac:dyDescent="0.2">
      <c r="A122" s="6"/>
      <c r="B122" s="29">
        <v>35201</v>
      </c>
      <c r="C122" s="22" t="s">
        <v>84</v>
      </c>
      <c r="D122" s="23">
        <v>0</v>
      </c>
      <c r="E122" s="23">
        <v>221500</v>
      </c>
      <c r="F122" s="26">
        <v>221245</v>
      </c>
    </row>
    <row r="123" spans="1:6" s="8" customFormat="1" ht="12.75" customHeight="1" x14ac:dyDescent="0.2">
      <c r="A123" s="7"/>
      <c r="B123" s="29">
        <v>35301</v>
      </c>
      <c r="C123" s="22" t="s">
        <v>85</v>
      </c>
      <c r="D123" s="23">
        <v>341000</v>
      </c>
      <c r="E123" s="23">
        <v>341000</v>
      </c>
      <c r="F123" s="26">
        <v>327785</v>
      </c>
    </row>
    <row r="124" spans="1:6" s="8" customFormat="1" ht="12.75" customHeight="1" x14ac:dyDescent="0.2">
      <c r="B124" s="29">
        <v>35501</v>
      </c>
      <c r="C124" s="22" t="s">
        <v>86</v>
      </c>
      <c r="D124" s="23">
        <v>378160</v>
      </c>
      <c r="E124" s="23">
        <v>378160</v>
      </c>
      <c r="F124" s="26">
        <v>138248</v>
      </c>
    </row>
    <row r="125" spans="1:6" s="8" customFormat="1" ht="12.75" customHeight="1" x14ac:dyDescent="0.2">
      <c r="B125" s="29">
        <v>35701</v>
      </c>
      <c r="C125" s="22" t="s">
        <v>87</v>
      </c>
      <c r="D125" s="23">
        <v>307632</v>
      </c>
      <c r="E125" s="23">
        <v>307632</v>
      </c>
      <c r="F125" s="26">
        <v>137042</v>
      </c>
    </row>
    <row r="126" spans="1:6" s="8" customFormat="1" ht="12.75" customHeight="1" x14ac:dyDescent="0.2">
      <c r="A126" s="6"/>
      <c r="B126" s="29">
        <v>35801</v>
      </c>
      <c r="C126" s="22" t="s">
        <v>88</v>
      </c>
      <c r="D126" s="23">
        <v>23478400</v>
      </c>
      <c r="E126" s="23">
        <v>13478400</v>
      </c>
      <c r="F126" s="26">
        <v>11954311</v>
      </c>
    </row>
    <row r="127" spans="1:6" ht="12.75" customHeight="1" x14ac:dyDescent="0.2">
      <c r="A127" s="5"/>
      <c r="B127" s="29">
        <v>35901</v>
      </c>
      <c r="C127" s="22" t="s">
        <v>89</v>
      </c>
      <c r="D127" s="23">
        <v>0</v>
      </c>
      <c r="E127" s="23">
        <v>1600</v>
      </c>
      <c r="F127" s="26">
        <v>1526</v>
      </c>
    </row>
    <row r="128" spans="1:6" s="7" customFormat="1" ht="12.75" customHeight="1" x14ac:dyDescent="0.2">
      <c r="A128" s="8"/>
      <c r="B128" s="25"/>
      <c r="C128" s="22"/>
      <c r="D128" s="23"/>
      <c r="E128" s="23"/>
      <c r="F128" s="26"/>
    </row>
    <row r="129" spans="1:6" s="8" customFormat="1" ht="12.75" customHeight="1" x14ac:dyDescent="0.2">
      <c r="B129" s="30">
        <v>3600</v>
      </c>
      <c r="C129" s="31" t="s">
        <v>90</v>
      </c>
      <c r="D129" s="19">
        <f>SUM(D130:D131)</f>
        <v>54800000</v>
      </c>
      <c r="E129" s="19">
        <f>SUM(E130:E131)</f>
        <v>40099000</v>
      </c>
      <c r="F129" s="20">
        <f>SUM(F130:F131)</f>
        <v>30576831</v>
      </c>
    </row>
    <row r="130" spans="1:6" s="8" customFormat="1" ht="12.75" customHeight="1" x14ac:dyDescent="0.2">
      <c r="A130" s="7"/>
      <c r="B130" s="25">
        <v>36201</v>
      </c>
      <c r="C130" s="22" t="s">
        <v>91</v>
      </c>
      <c r="D130" s="23">
        <v>53800000</v>
      </c>
      <c r="E130" s="23">
        <v>38800000</v>
      </c>
      <c r="F130" s="26">
        <v>29564802</v>
      </c>
    </row>
    <row r="131" spans="1:6" s="7" customFormat="1" ht="12.75" customHeight="1" x14ac:dyDescent="0.2">
      <c r="A131" s="8"/>
      <c r="B131" s="25">
        <v>36901</v>
      </c>
      <c r="C131" s="22" t="s">
        <v>92</v>
      </c>
      <c r="D131" s="23">
        <v>1000000</v>
      </c>
      <c r="E131" s="23">
        <v>1299000</v>
      </c>
      <c r="F131" s="26">
        <v>1012029</v>
      </c>
    </row>
    <row r="132" spans="1:6" s="7" customFormat="1" ht="12.75" customHeight="1" x14ac:dyDescent="0.2">
      <c r="A132" s="9"/>
      <c r="B132" s="25"/>
      <c r="C132" s="22"/>
      <c r="D132" s="19"/>
      <c r="E132" s="19"/>
      <c r="F132" s="26"/>
    </row>
    <row r="133" spans="1:6" ht="12.75" customHeight="1" x14ac:dyDescent="0.2">
      <c r="A133" s="8"/>
      <c r="B133" s="32">
        <v>3700</v>
      </c>
      <c r="C133" s="18" t="s">
        <v>93</v>
      </c>
      <c r="D133" s="19">
        <f>SUM(D134:D136)</f>
        <v>27997916</v>
      </c>
      <c r="E133" s="19">
        <f>SUM(E134:E136)</f>
        <v>23997916</v>
      </c>
      <c r="F133" s="20">
        <f>SUM(F134:F136)</f>
        <v>21694461</v>
      </c>
    </row>
    <row r="134" spans="1:6" s="7" customFormat="1" ht="12.75" customHeight="1" x14ac:dyDescent="0.2">
      <c r="A134" s="6"/>
      <c r="B134" s="29">
        <v>37104</v>
      </c>
      <c r="C134" s="22" t="s">
        <v>94</v>
      </c>
      <c r="D134" s="23">
        <v>8683164</v>
      </c>
      <c r="E134" s="23">
        <v>5683164</v>
      </c>
      <c r="F134" s="26">
        <v>3571078</v>
      </c>
    </row>
    <row r="135" spans="1:6" ht="12.75" customHeight="1" x14ac:dyDescent="0.2">
      <c r="A135" s="7"/>
      <c r="B135" s="29">
        <v>37106</v>
      </c>
      <c r="C135" s="22" t="s">
        <v>95</v>
      </c>
      <c r="D135" s="23">
        <v>1265000</v>
      </c>
      <c r="E135" s="23">
        <v>265000</v>
      </c>
      <c r="F135" s="26">
        <v>135978</v>
      </c>
    </row>
    <row r="136" spans="1:6" ht="12.75" customHeight="1" x14ac:dyDescent="0.2">
      <c r="A136" s="7"/>
      <c r="B136" s="25">
        <v>37504</v>
      </c>
      <c r="C136" s="22" t="s">
        <v>96</v>
      </c>
      <c r="D136" s="23">
        <v>18049752</v>
      </c>
      <c r="E136" s="23">
        <v>18049752</v>
      </c>
      <c r="F136" s="26">
        <v>17987405</v>
      </c>
    </row>
    <row r="137" spans="1:6" s="8" customFormat="1" ht="12.75" customHeight="1" x14ac:dyDescent="0.2">
      <c r="B137" s="29"/>
      <c r="C137" s="22"/>
      <c r="D137" s="23"/>
      <c r="E137" s="23"/>
      <c r="F137" s="26"/>
    </row>
    <row r="138" spans="1:6" s="7" customFormat="1" ht="12.75" customHeight="1" x14ac:dyDescent="0.2">
      <c r="A138" s="8"/>
      <c r="B138" s="24">
        <v>3800</v>
      </c>
      <c r="C138" s="18" t="s">
        <v>97</v>
      </c>
      <c r="D138" s="19">
        <v>0</v>
      </c>
      <c r="E138" s="19">
        <v>0</v>
      </c>
      <c r="F138" s="20">
        <v>0</v>
      </c>
    </row>
    <row r="139" spans="1:6" s="7" customFormat="1" ht="12.75" customHeight="1" x14ac:dyDescent="0.2">
      <c r="A139" s="6"/>
      <c r="B139" s="29"/>
      <c r="C139" s="22"/>
      <c r="D139" s="23"/>
      <c r="E139" s="23"/>
      <c r="F139" s="26"/>
    </row>
    <row r="140" spans="1:6" s="7" customFormat="1" ht="12.75" customHeight="1" x14ac:dyDescent="0.2">
      <c r="B140" s="24">
        <v>3900</v>
      </c>
      <c r="C140" s="18" t="s">
        <v>98</v>
      </c>
      <c r="D140" s="19">
        <f>SUM(D141:D144)</f>
        <v>213470623</v>
      </c>
      <c r="E140" s="19">
        <f>SUM(E141:E144)</f>
        <v>196575075</v>
      </c>
      <c r="F140" s="20">
        <f>SUM(F141:F144)</f>
        <v>164609800</v>
      </c>
    </row>
    <row r="141" spans="1:6" s="8" customFormat="1" ht="12.75" customHeight="1" x14ac:dyDescent="0.2">
      <c r="B141" s="25">
        <v>39202</v>
      </c>
      <c r="C141" s="22" t="s">
        <v>99</v>
      </c>
      <c r="D141" s="23">
        <v>192215623</v>
      </c>
      <c r="E141" s="23">
        <v>173810075</v>
      </c>
      <c r="F141" s="26">
        <v>142992949</v>
      </c>
    </row>
    <row r="142" spans="1:6" s="8" customFormat="1" ht="12.75" customHeight="1" x14ac:dyDescent="0.2">
      <c r="B142" s="25">
        <v>39401</v>
      </c>
      <c r="C142" s="22" t="s">
        <v>135</v>
      </c>
      <c r="D142" s="23">
        <v>0</v>
      </c>
      <c r="E142" s="23">
        <v>3010000</v>
      </c>
      <c r="F142" s="26">
        <v>3009300</v>
      </c>
    </row>
    <row r="143" spans="1:6" s="8" customFormat="1" ht="12.75" customHeight="1" x14ac:dyDescent="0.2">
      <c r="B143" s="25">
        <v>39801</v>
      </c>
      <c r="C143" s="22" t="s">
        <v>100</v>
      </c>
      <c r="D143" s="23">
        <v>19250000</v>
      </c>
      <c r="E143" s="23">
        <v>19250000</v>
      </c>
      <c r="F143" s="26">
        <v>18127551</v>
      </c>
    </row>
    <row r="144" spans="1:6" s="8" customFormat="1" ht="12.75" customHeight="1" x14ac:dyDescent="0.2">
      <c r="B144" s="33">
        <v>39904</v>
      </c>
      <c r="C144" s="34" t="s">
        <v>101</v>
      </c>
      <c r="D144" s="35">
        <v>2005000</v>
      </c>
      <c r="E144" s="35">
        <v>505000</v>
      </c>
      <c r="F144" s="36">
        <v>480000</v>
      </c>
    </row>
    <row r="145" spans="1:6" s="8" customFormat="1" ht="12.75" customHeight="1" x14ac:dyDescent="0.2">
      <c r="B145" s="46"/>
      <c r="C145" s="47"/>
      <c r="D145" s="48"/>
      <c r="E145" s="48"/>
      <c r="F145" s="16"/>
    </row>
    <row r="146" spans="1:6" ht="12.75" customHeight="1" x14ac:dyDescent="0.2">
      <c r="B146" s="24" t="s">
        <v>102</v>
      </c>
      <c r="C146" s="37"/>
      <c r="D146" s="19">
        <f>+D148+D167</f>
        <v>0</v>
      </c>
      <c r="E146" s="19">
        <f>+E148+E167</f>
        <v>37880600</v>
      </c>
      <c r="F146" s="20">
        <f>+F148+F167</f>
        <v>29959168</v>
      </c>
    </row>
    <row r="147" spans="1:6" ht="12.75" customHeight="1" x14ac:dyDescent="0.2">
      <c r="B147" s="25"/>
      <c r="C147" s="37"/>
      <c r="D147" s="23"/>
      <c r="E147" s="23"/>
      <c r="F147" s="26"/>
    </row>
    <row r="148" spans="1:6" ht="12.75" customHeight="1" x14ac:dyDescent="0.2">
      <c r="B148" s="24">
        <v>5000</v>
      </c>
      <c r="C148" s="38" t="s">
        <v>103</v>
      </c>
      <c r="D148" s="19">
        <f>+D150+D155+D159+D162</f>
        <v>0</v>
      </c>
      <c r="E148" s="19">
        <f>+E150+E155+E159+E162</f>
        <v>11450000</v>
      </c>
      <c r="F148" s="20">
        <f>+F150+F155+F159+F162</f>
        <v>10664465</v>
      </c>
    </row>
    <row r="149" spans="1:6" ht="12.75" customHeight="1" x14ac:dyDescent="0.2">
      <c r="B149" s="25"/>
      <c r="C149" s="37"/>
      <c r="D149" s="23"/>
      <c r="E149" s="23"/>
      <c r="F149" s="26"/>
    </row>
    <row r="150" spans="1:6" ht="12.75" customHeight="1" x14ac:dyDescent="0.2">
      <c r="B150" s="24">
        <v>5100</v>
      </c>
      <c r="C150" s="38" t="s">
        <v>104</v>
      </c>
      <c r="D150" s="19">
        <f>SUM(D151:D153)</f>
        <v>0</v>
      </c>
      <c r="E150" s="19">
        <f>SUM(E151:E153)</f>
        <v>10154027</v>
      </c>
      <c r="F150" s="20">
        <f t="shared" ref="F150" si="16">SUM(F151:F153)</f>
        <v>9930524</v>
      </c>
    </row>
    <row r="151" spans="1:6" s="7" customFormat="1" ht="12.75" customHeight="1" x14ac:dyDescent="0.2">
      <c r="A151" s="6"/>
      <c r="B151" s="25">
        <v>51101</v>
      </c>
      <c r="C151" s="37" t="s">
        <v>105</v>
      </c>
      <c r="D151" s="23">
        <v>0</v>
      </c>
      <c r="E151" s="23">
        <v>6915064</v>
      </c>
      <c r="F151" s="26">
        <v>6906070</v>
      </c>
    </row>
    <row r="152" spans="1:6" s="7" customFormat="1" ht="12.75" customHeight="1" x14ac:dyDescent="0.2">
      <c r="A152" s="6"/>
      <c r="B152" s="25">
        <v>51501</v>
      </c>
      <c r="C152" s="37" t="s">
        <v>123</v>
      </c>
      <c r="D152" s="23">
        <v>0</v>
      </c>
      <c r="E152" s="23">
        <v>191903</v>
      </c>
      <c r="F152" s="26">
        <v>0</v>
      </c>
    </row>
    <row r="153" spans="1:6" s="7" customFormat="1" ht="12.75" customHeight="1" x14ac:dyDescent="0.2">
      <c r="A153" s="5"/>
      <c r="B153" s="25">
        <v>51901</v>
      </c>
      <c r="C153" s="37" t="s">
        <v>106</v>
      </c>
      <c r="D153" s="23">
        <v>0</v>
      </c>
      <c r="E153" s="23">
        <v>3047060</v>
      </c>
      <c r="F153" s="26">
        <v>3024454</v>
      </c>
    </row>
    <row r="154" spans="1:6" s="8" customFormat="1" ht="12.75" customHeight="1" x14ac:dyDescent="0.2">
      <c r="A154" s="6"/>
      <c r="B154" s="25"/>
      <c r="C154" s="37"/>
      <c r="D154" s="19"/>
      <c r="E154" s="19"/>
      <c r="F154" s="20"/>
    </row>
    <row r="155" spans="1:6" ht="12.75" customHeight="1" x14ac:dyDescent="0.2">
      <c r="A155" s="5"/>
      <c r="B155" s="24">
        <v>5200</v>
      </c>
      <c r="C155" s="38" t="s">
        <v>107</v>
      </c>
      <c r="D155" s="19">
        <f t="shared" ref="D155:F155" si="17">SUM(D156:D157)</f>
        <v>0</v>
      </c>
      <c r="E155" s="19">
        <f>SUM(E156:E157)</f>
        <v>359065</v>
      </c>
      <c r="F155" s="20">
        <f t="shared" si="17"/>
        <v>153971</v>
      </c>
    </row>
    <row r="156" spans="1:6" ht="12.75" customHeight="1" x14ac:dyDescent="0.2">
      <c r="A156" s="7"/>
      <c r="B156" s="25">
        <v>52101</v>
      </c>
      <c r="C156" s="37" t="s">
        <v>108</v>
      </c>
      <c r="D156" s="23">
        <v>0</v>
      </c>
      <c r="E156" s="23">
        <v>211140</v>
      </c>
      <c r="F156" s="26">
        <v>39299</v>
      </c>
    </row>
    <row r="157" spans="1:6" s="7" customFormat="1" ht="12.75" customHeight="1" x14ac:dyDescent="0.2">
      <c r="A157" s="8"/>
      <c r="B157" s="25">
        <v>52301</v>
      </c>
      <c r="C157" s="37" t="s">
        <v>109</v>
      </c>
      <c r="D157" s="23">
        <v>0</v>
      </c>
      <c r="E157" s="23">
        <v>147925</v>
      </c>
      <c r="F157" s="26">
        <v>114672</v>
      </c>
    </row>
    <row r="158" spans="1:6" ht="12.75" customHeight="1" x14ac:dyDescent="0.2">
      <c r="A158" s="2"/>
      <c r="B158" s="25"/>
      <c r="C158" s="37"/>
      <c r="D158" s="23"/>
      <c r="E158" s="23"/>
      <c r="F158" s="26"/>
    </row>
    <row r="159" spans="1:6" ht="12.75" customHeight="1" x14ac:dyDescent="0.2">
      <c r="B159" s="24">
        <v>5300</v>
      </c>
      <c r="C159" s="38" t="s">
        <v>124</v>
      </c>
      <c r="D159" s="19">
        <f>SUM(D160:D160)</f>
        <v>0</v>
      </c>
      <c r="E159" s="19">
        <f>SUM(E160:E160)</f>
        <v>421046</v>
      </c>
      <c r="F159" s="20">
        <f>SUM(F160:F160)</f>
        <v>253919</v>
      </c>
    </row>
    <row r="160" spans="1:6" ht="12.75" customHeight="1" x14ac:dyDescent="0.2">
      <c r="B160" s="25">
        <v>53101</v>
      </c>
      <c r="C160" s="37" t="s">
        <v>125</v>
      </c>
      <c r="D160" s="23">
        <v>0</v>
      </c>
      <c r="E160" s="23">
        <v>421046</v>
      </c>
      <c r="F160" s="26">
        <v>253919</v>
      </c>
    </row>
    <row r="161" spans="1:6" s="7" customFormat="1" ht="12.75" customHeight="1" x14ac:dyDescent="0.2">
      <c r="A161" s="6"/>
      <c r="B161" s="25"/>
      <c r="C161" s="37"/>
      <c r="D161" s="23"/>
      <c r="E161" s="23"/>
      <c r="F161" s="26"/>
    </row>
    <row r="162" spans="1:6" ht="12.75" customHeight="1" x14ac:dyDescent="0.2">
      <c r="A162" s="7"/>
      <c r="B162" s="30">
        <v>5600</v>
      </c>
      <c r="C162" s="39" t="s">
        <v>110</v>
      </c>
      <c r="D162" s="19">
        <f>SUM(D163:D165)</f>
        <v>0</v>
      </c>
      <c r="E162" s="19">
        <f t="shared" ref="E162:F162" si="18">SUM(E163:E165)</f>
        <v>515862</v>
      </c>
      <c r="F162" s="20">
        <f t="shared" si="18"/>
        <v>326051</v>
      </c>
    </row>
    <row r="163" spans="1:6" ht="12.75" customHeight="1" x14ac:dyDescent="0.2">
      <c r="A163" s="7"/>
      <c r="B163" s="25">
        <v>56501</v>
      </c>
      <c r="C163" s="37" t="s">
        <v>136</v>
      </c>
      <c r="D163" s="23">
        <v>0</v>
      </c>
      <c r="E163" s="23">
        <v>75000</v>
      </c>
      <c r="F163" s="26">
        <v>74402</v>
      </c>
    </row>
    <row r="164" spans="1:6" ht="12.75" customHeight="1" x14ac:dyDescent="0.2">
      <c r="A164" s="7"/>
      <c r="B164" s="25">
        <v>56701</v>
      </c>
      <c r="C164" s="37" t="s">
        <v>126</v>
      </c>
      <c r="D164" s="23">
        <v>0</v>
      </c>
      <c r="E164" s="23">
        <v>188462</v>
      </c>
      <c r="F164" s="26">
        <v>0</v>
      </c>
    </row>
    <row r="165" spans="1:6" s="7" customFormat="1" ht="12.75" customHeight="1" x14ac:dyDescent="0.2">
      <c r="B165" s="25">
        <v>56902</v>
      </c>
      <c r="C165" s="37" t="s">
        <v>127</v>
      </c>
      <c r="D165" s="23">
        <v>0</v>
      </c>
      <c r="E165" s="23">
        <v>252400</v>
      </c>
      <c r="F165" s="26">
        <v>251649</v>
      </c>
    </row>
    <row r="166" spans="1:6" s="7" customFormat="1" ht="12.75" customHeight="1" x14ac:dyDescent="0.2">
      <c r="A166" s="6"/>
      <c r="B166" s="25"/>
      <c r="C166" s="37"/>
      <c r="D166" s="23"/>
      <c r="E166" s="23"/>
      <c r="F166" s="26"/>
    </row>
    <row r="167" spans="1:6" s="7" customFormat="1" ht="12.75" customHeight="1" x14ac:dyDescent="0.2">
      <c r="A167" s="8"/>
      <c r="B167" s="24">
        <v>6000</v>
      </c>
      <c r="C167" s="38" t="s">
        <v>111</v>
      </c>
      <c r="D167" s="19">
        <f>+D169</f>
        <v>0</v>
      </c>
      <c r="E167" s="19">
        <f>+E169</f>
        <v>26430600</v>
      </c>
      <c r="F167" s="20">
        <f t="shared" ref="F167" si="19">+F169</f>
        <v>19294703</v>
      </c>
    </row>
    <row r="168" spans="1:6" ht="12.75" customHeight="1" x14ac:dyDescent="0.2">
      <c r="A168" s="8"/>
      <c r="B168" s="25"/>
      <c r="C168" s="37"/>
      <c r="D168" s="23"/>
      <c r="E168" s="23"/>
      <c r="F168" s="26"/>
    </row>
    <row r="169" spans="1:6" ht="12.75" customHeight="1" x14ac:dyDescent="0.2">
      <c r="A169" s="8"/>
      <c r="B169" s="24">
        <v>6200</v>
      </c>
      <c r="C169" s="38" t="s">
        <v>112</v>
      </c>
      <c r="D169" s="19">
        <f>+D170</f>
        <v>0</v>
      </c>
      <c r="E169" s="19">
        <f>+E170</f>
        <v>26430600</v>
      </c>
      <c r="F169" s="20">
        <f t="shared" ref="F169" si="20">+F170</f>
        <v>19294703</v>
      </c>
    </row>
    <row r="170" spans="1:6" ht="12.75" customHeight="1" x14ac:dyDescent="0.2">
      <c r="B170" s="25">
        <v>62202</v>
      </c>
      <c r="C170" s="37" t="s">
        <v>113</v>
      </c>
      <c r="D170" s="23">
        <v>0</v>
      </c>
      <c r="E170" s="23">
        <v>26430600</v>
      </c>
      <c r="F170" s="26">
        <v>19294703</v>
      </c>
    </row>
    <row r="171" spans="1:6" ht="12.75" customHeight="1" x14ac:dyDescent="0.2">
      <c r="B171" s="25"/>
      <c r="C171" s="37"/>
      <c r="D171" s="23"/>
      <c r="E171" s="23"/>
      <c r="F171" s="26"/>
    </row>
    <row r="172" spans="1:6" ht="12.75" customHeight="1" x14ac:dyDescent="0.2">
      <c r="B172" s="17">
        <v>7000</v>
      </c>
      <c r="C172" s="41" t="s">
        <v>129</v>
      </c>
      <c r="D172" s="42">
        <f>+D174</f>
        <v>900000000</v>
      </c>
      <c r="E172" s="19">
        <f>+E174</f>
        <v>661500000</v>
      </c>
      <c r="F172" s="40">
        <f>+F174</f>
        <v>661500000</v>
      </c>
    </row>
    <row r="173" spans="1:6" ht="12.75" customHeight="1" x14ac:dyDescent="0.2">
      <c r="B173" s="45"/>
      <c r="C173" s="43"/>
      <c r="D173" s="6"/>
      <c r="E173" s="6"/>
      <c r="F173" s="26"/>
    </row>
    <row r="174" spans="1:6" ht="12.75" customHeight="1" x14ac:dyDescent="0.2">
      <c r="B174" s="24">
        <v>7500</v>
      </c>
      <c r="C174" s="38" t="s">
        <v>128</v>
      </c>
      <c r="D174" s="19">
        <f>+D175</f>
        <v>900000000</v>
      </c>
      <c r="E174" s="19">
        <f>+E175</f>
        <v>661500000</v>
      </c>
      <c r="F174" s="40">
        <f>+F175</f>
        <v>661500000</v>
      </c>
    </row>
    <row r="175" spans="1:6" ht="12.75" customHeight="1" x14ac:dyDescent="0.2">
      <c r="B175" s="25">
        <v>75602</v>
      </c>
      <c r="C175" s="37" t="s">
        <v>130</v>
      </c>
      <c r="D175" s="23">
        <v>900000000</v>
      </c>
      <c r="E175" s="23">
        <v>661500000</v>
      </c>
      <c r="F175" s="26">
        <v>661500000</v>
      </c>
    </row>
    <row r="176" spans="1:6" ht="12.75" customHeight="1" x14ac:dyDescent="0.2">
      <c r="B176" s="33"/>
      <c r="C176" s="44"/>
      <c r="D176" s="35"/>
      <c r="E176" s="35"/>
      <c r="F176" s="36"/>
    </row>
    <row r="177" spans="1:5" x14ac:dyDescent="0.2">
      <c r="A177" s="7"/>
      <c r="B177" s="3"/>
      <c r="C177" s="3"/>
      <c r="D177" s="4"/>
      <c r="E177" s="4"/>
    </row>
  </sheetData>
  <sheetProtection algorithmName="SHA-512" hashValue="YOUHvuwSXPVzafGwjFrcwGopFOIJ0VeFsIkTdHuv9zgR1uoMt9x7yUr1WpIJ4s3cye/awC7cKnuG1D9C2bS/mw==" saltValue="Qkc57aaHjNFenO+Lnyhw0Q==" spinCount="100000" sheet="1" insertRows="0"/>
  <mergeCells count="11">
    <mergeCell ref="B11:B12"/>
    <mergeCell ref="C11:C12"/>
    <mergeCell ref="F11:F12"/>
    <mergeCell ref="D11:E11"/>
    <mergeCell ref="B2:F2"/>
    <mergeCell ref="B3:F3"/>
    <mergeCell ref="B4:F4"/>
    <mergeCell ref="B6:F6"/>
    <mergeCell ref="B7:F7"/>
    <mergeCell ref="B8:F8"/>
    <mergeCell ref="B5:F5"/>
  </mergeCells>
  <printOptions horizontalCentered="1"/>
  <pageMargins left="7.874015748031496E-2" right="7.874015748031496E-2" top="0.9055118110236221" bottom="0.15748031496062992" header="3.937007874015748E-2" footer="0"/>
  <pageSetup scale="91" fitToHeight="0" orientation="portrait" r:id="rId1"/>
  <headerFooter>
    <oddHeader>&amp;L&amp;G&amp;R&amp;G</oddHeader>
  </headerFooter>
  <rowBreaks count="3" manualBreakCount="3">
    <brk id="52" min="1" max="5" man="1"/>
    <brk id="100" min="1" max="5" man="1"/>
    <brk id="144" min="1" max="5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4to Trimestre 2017</vt:lpstr>
      <vt:lpstr>Hoja1</vt:lpstr>
      <vt:lpstr>'4to Trimestre 2017'!Área_de_impresión</vt:lpstr>
      <vt:lpstr>'4to Trimestre 2017'!Títulos_a_imprimir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 Ivan Rodriguez Castillo</dc:creator>
  <cp:lastModifiedBy>Ricardo Bautista Reyes</cp:lastModifiedBy>
  <cp:lastPrinted>2018-01-30T15:57:21Z</cp:lastPrinted>
  <dcterms:created xsi:type="dcterms:W3CDTF">2016-10-04T21:04:57Z</dcterms:created>
  <dcterms:modified xsi:type="dcterms:W3CDTF">2018-01-30T16:00:09Z</dcterms:modified>
  <cp:contentStatus/>
</cp:coreProperties>
</file>