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SIPOT (Estado del ejercicio presupuestal)\2017\"/>
    </mc:Choice>
  </mc:AlternateContent>
  <workbookProtection workbookAlgorithmName="SHA-512" workbookHashValue="brMMCEbrVfZ/4EbrVJZTdK2+fXgEkdf0TudumnVKtf/PDLDMOAq7w+oD7eUKOtpN1iGQ//ok3tJC9HVsox9Cdw==" workbookSaltValue="cRY3bvMVuPxwKxO9tu6bFw==" workbookSpinCount="100000" lockStructure="1"/>
  <bookViews>
    <workbookView xWindow="0" yWindow="0" windowWidth="21600" windowHeight="9600"/>
  </bookViews>
  <sheets>
    <sheet name="2do Trimestre 2017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'2do Trimestre 2017'!$B$2:$F$164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'2do Trimestre 2017'!$1:$13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F116" i="1"/>
  <c r="F91" i="1"/>
  <c r="F162" i="1" l="1"/>
  <c r="F160" i="1" s="1"/>
  <c r="E162" i="1"/>
  <c r="E160" i="1" s="1"/>
  <c r="D162" i="1"/>
  <c r="D160" i="1" s="1"/>
  <c r="F156" i="1"/>
  <c r="E156" i="1"/>
  <c r="D156" i="1"/>
  <c r="F153" i="1"/>
  <c r="E153" i="1"/>
  <c r="D153" i="1"/>
  <c r="F149" i="1"/>
  <c r="E149" i="1"/>
  <c r="D149" i="1"/>
  <c r="F144" i="1"/>
  <c r="E144" i="1"/>
  <c r="D144" i="1"/>
  <c r="F135" i="1"/>
  <c r="E135" i="1"/>
  <c r="D135" i="1"/>
  <c r="F128" i="1"/>
  <c r="E128" i="1"/>
  <c r="D128" i="1"/>
  <c r="F124" i="1"/>
  <c r="E124" i="1"/>
  <c r="D124" i="1"/>
  <c r="F115" i="1"/>
  <c r="E115" i="1"/>
  <c r="D115" i="1"/>
  <c r="F110" i="1"/>
  <c r="E110" i="1"/>
  <c r="D110" i="1"/>
  <c r="F98" i="1"/>
  <c r="E98" i="1"/>
  <c r="D98" i="1"/>
  <c r="F89" i="1"/>
  <c r="E89" i="1"/>
  <c r="D89" i="1"/>
  <c r="F79" i="1"/>
  <c r="E79" i="1"/>
  <c r="D79" i="1"/>
  <c r="F72" i="1"/>
  <c r="E72" i="1"/>
  <c r="D72" i="1"/>
  <c r="F69" i="1"/>
  <c r="E69" i="1"/>
  <c r="D69" i="1"/>
  <c r="F65" i="1"/>
  <c r="E65" i="1"/>
  <c r="D65" i="1"/>
  <c r="F61" i="1"/>
  <c r="E61" i="1"/>
  <c r="D61" i="1"/>
  <c r="F55" i="1"/>
  <c r="E55" i="1"/>
  <c r="D55" i="1"/>
  <c r="F50" i="1"/>
  <c r="E50" i="1"/>
  <c r="D50" i="1"/>
  <c r="F46" i="1"/>
  <c r="E46" i="1"/>
  <c r="D46" i="1"/>
  <c r="F38" i="1"/>
  <c r="E38" i="1"/>
  <c r="D38" i="1"/>
  <c r="F30" i="1"/>
  <c r="E30" i="1"/>
  <c r="D30" i="1"/>
  <c r="F26" i="1"/>
  <c r="E26" i="1"/>
  <c r="D26" i="1"/>
  <c r="F23" i="1"/>
  <c r="E23" i="1"/>
  <c r="D23" i="1"/>
  <c r="F20" i="1"/>
  <c r="E20" i="1"/>
  <c r="D20" i="1"/>
  <c r="E18" i="1" l="1"/>
  <c r="E142" i="1"/>
  <c r="E140" i="1" s="1"/>
  <c r="E53" i="1"/>
  <c r="F77" i="1"/>
  <c r="D18" i="1"/>
  <c r="F53" i="1"/>
  <c r="F142" i="1"/>
  <c r="F140" i="1" s="1"/>
  <c r="D77" i="1"/>
  <c r="E77" i="1"/>
  <c r="F18" i="1"/>
  <c r="D53" i="1"/>
  <c r="D142" i="1"/>
  <c r="D140" i="1" s="1"/>
  <c r="D16" i="1" l="1"/>
  <c r="D14" i="1" s="1"/>
  <c r="E16" i="1"/>
  <c r="E14" i="1" s="1"/>
  <c r="F16" i="1"/>
  <c r="F14" i="1" s="1"/>
</calcChain>
</file>

<file path=xl/sharedStrings.xml><?xml version="1.0" encoding="utf-8"?>
<sst xmlns="http://schemas.openxmlformats.org/spreadsheetml/2006/main" count="129" uniqueCount="129">
  <si>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</si>
  <si>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</si>
  <si>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</si>
  <si>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</si>
  <si>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</si>
  <si>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</si>
  <si>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</si>
  <si>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</si>
  <si>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</si>
  <si>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</si>
  <si>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</si>
  <si>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</si>
  <si>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</si>
  <si>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</si>
  <si>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</si>
  <si>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</si>
  <si>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</si>
  <si>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</si>
  <si>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</si>
  <si>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</si>
  <si>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</si>
  <si>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</si>
  <si>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</si>
  <si>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</si>
  <si>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</si>
  <si>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</si>
  <si>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</si>
  <si>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</si>
  <si>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</si>
  <si>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</si>
  <si>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</si>
  <si>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</si>
  <si>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</si>
  <si>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</si>
  <si>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</si>
  <si>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</si>
  <si>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</si>
  <si>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</si>
  <si>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</si>
  <si>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</si>
  <si>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</si>
  <si>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</si>
  <si>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</si>
  <si>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</si>
  <si>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</si>
  <si>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</si>
  <si>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</si>
  <si>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</si>
  <si>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</si>
  <si>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</si>
  <si>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</si>
  <si>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</si>
  <si>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</si>
  <si>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</si>
  <si>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</si>
  <si>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</si>
  <si>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</si>
  <si>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</si>
  <si>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</si>
  <si>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</si>
  <si>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</si>
  <si>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</si>
  <si>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</si>
  <si>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</si>
  <si>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</si>
  <si>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</si>
  <si>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</si>
  <si>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</si>
  <si>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</si>
  <si>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</si>
  <si>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</si>
  <si>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</si>
  <si>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</si>
  <si>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</si>
  <si>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</si>
  <si>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</si>
  <si>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</si>
  <si>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</si>
  <si>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</si>
  <si>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</si>
  <si>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</si>
  <si>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</si>
  <si>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</si>
  <si>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</si>
  <si>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</si>
  <si>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</si>
  <si>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</si>
  <si>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</si>
  <si>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</si>
  <si>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</si>
  <si>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</si>
  <si>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</si>
  <si>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</si>
  <si>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</si>
  <si>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</si>
  <si>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</si>
  <si>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</si>
  <si>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</si>
  <si>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</si>
  <si>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</si>
  <si>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</si>
  <si>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</si>
  <si>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</si>
  <si>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</si>
  <si>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</si>
  <si>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</si>
  <si>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</si>
  <si>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</si>
  <si>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</si>
  <si>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</si>
  <si>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</si>
  <si>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</si>
  <si>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</si>
  <si>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</si>
  <si>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</si>
  <si>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</si>
  <si>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GASTO DE ADMINISTRACIÓN</t>
  </si>
  <si>
    <t>EJERCICIO PRESUPUESTAL</t>
  </si>
  <si>
    <t>Materiales, accesorios y suministros médicos</t>
  </si>
  <si>
    <t>HERRAMIENTAS, REFACCIONES Y ACCESORIOS MENORES</t>
  </si>
  <si>
    <t>Servicios integrales</t>
  </si>
  <si>
    <t>SUBDIRECCIÓN CORPORATIVA DE FINANZAS</t>
  </si>
  <si>
    <t>Estado del Ejercicio Presupuestal al 30 de junio de 2017</t>
  </si>
  <si>
    <t>Creación de plazas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</si>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</sst>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0" fontId="9" fillId="0" borderId="9" xfId="1" applyFont="1" applyFill="1" applyBorder="1" applyAlignment="1"/>
    <xf numFmtId="166" fontId="4" fillId="0" borderId="6" xfId="1" applyNumberFormat="1" applyFont="1" applyFill="1" applyBorder="1" applyAlignment="1"/>
    <xf numFmtId="1" fontId="9" fillId="0" borderId="9" xfId="1" applyNumberFormat="1" applyFont="1" applyFill="1" applyBorder="1" applyProtection="1"/>
    <xf numFmtId="164" fontId="9" fillId="0" borderId="10" xfId="1" applyNumberFormat="1" applyFont="1" applyFill="1" applyBorder="1" applyProtection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5"/>
  <sheetViews>
    <sheetView tabSelected="1" zoomScaleNormal="100" workbookViewId="0"/>
  </sheetViews>
  <sheetFormatPr baseColWidth="10" defaultRowHeight="12.75" x14ac:dyDescent="0.2"/>
  <cols>
    <col min="1" max="1" width="5.7109375" style="6" customWidth="1"/>
    <col min="2" max="2" width="7.85546875" style="2" customWidth="1"/>
    <col min="3" max="3" width="59.7109375" style="2" customWidth="1"/>
    <col min="4" max="5" width="12.7109375" style="2" bestFit="1" customWidth="1"/>
    <col min="6" max="6" width="14.42578125" style="12" customWidth="1"/>
    <col min="7" max="16384" width="11.42578125" style="6"/>
  </cols>
  <sheetData>
    <row r="2" spans="1:6" ht="15.75" x14ac:dyDescent="0.25">
      <c r="B2" s="50" t="s">
        <v>0</v>
      </c>
      <c r="C2" s="50"/>
      <c r="D2" s="50"/>
      <c r="E2" s="50"/>
      <c r="F2" s="50"/>
    </row>
    <row r="3" spans="1:6" ht="15.75" x14ac:dyDescent="0.25">
      <c r="B3" s="50" t="s">
        <v>114</v>
      </c>
      <c r="C3" s="50"/>
      <c r="D3" s="50"/>
      <c r="E3" s="50"/>
      <c r="F3" s="50"/>
    </row>
    <row r="4" spans="1:6" ht="15.75" x14ac:dyDescent="0.25">
      <c r="B4" s="50" t="s">
        <v>1</v>
      </c>
      <c r="C4" s="50"/>
      <c r="D4" s="50"/>
      <c r="E4" s="50"/>
      <c r="F4" s="50"/>
    </row>
    <row r="5" spans="1:6" ht="15.75" x14ac:dyDescent="0.25">
      <c r="B5" s="50" t="s">
        <v>121</v>
      </c>
      <c r="C5" s="50"/>
      <c r="D5" s="50"/>
      <c r="E5" s="50"/>
      <c r="F5" s="50"/>
    </row>
    <row r="6" spans="1:6" ht="15.75" x14ac:dyDescent="0.25">
      <c r="B6" s="50" t="s">
        <v>2</v>
      </c>
      <c r="C6" s="50"/>
      <c r="D6" s="50"/>
      <c r="E6" s="50"/>
      <c r="F6" s="50"/>
    </row>
    <row r="7" spans="1:6" x14ac:dyDescent="0.2">
      <c r="B7" s="51" t="s">
        <v>122</v>
      </c>
      <c r="C7" s="51"/>
      <c r="D7" s="51"/>
      <c r="E7" s="51"/>
      <c r="F7" s="51"/>
    </row>
    <row r="8" spans="1:6" x14ac:dyDescent="0.2">
      <c r="B8" s="51" t="s">
        <v>3</v>
      </c>
      <c r="C8" s="51"/>
      <c r="D8" s="51"/>
      <c r="E8" s="51"/>
      <c r="F8" s="51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44" t="s">
        <v>115</v>
      </c>
      <c r="C11" s="44" t="s">
        <v>4</v>
      </c>
      <c r="D11" s="48" t="s">
        <v>5</v>
      </c>
      <c r="E11" s="49"/>
      <c r="F11" s="46" t="s">
        <v>117</v>
      </c>
    </row>
    <row r="12" spans="1:6" ht="15.75" customHeight="1" x14ac:dyDescent="0.2">
      <c r="A12" s="11"/>
      <c r="B12" s="45"/>
      <c r="C12" s="45"/>
      <c r="D12" s="1" t="s">
        <v>6</v>
      </c>
      <c r="E12" s="1" t="s">
        <v>7</v>
      </c>
      <c r="F12" s="47"/>
    </row>
    <row r="13" spans="1:6" ht="12.75" customHeight="1" x14ac:dyDescent="0.2">
      <c r="B13" s="13"/>
      <c r="C13" s="14"/>
      <c r="D13" s="15"/>
      <c r="E13" s="15"/>
      <c r="F13" s="16"/>
    </row>
    <row r="14" spans="1:6" s="5" customFormat="1" ht="12.75" customHeight="1" x14ac:dyDescent="0.2">
      <c r="B14" s="17" t="s">
        <v>116</v>
      </c>
      <c r="C14" s="18"/>
      <c r="D14" s="19">
        <f>SUM(D16,D140)</f>
        <v>1970635740</v>
      </c>
      <c r="E14" s="19">
        <f>SUM(E16,E140)</f>
        <v>1970635740</v>
      </c>
      <c r="F14" s="20">
        <f>SUM(F16,F140)</f>
        <v>780280073</v>
      </c>
    </row>
    <row r="15" spans="1:6" ht="12.75" customHeight="1" x14ac:dyDescent="0.2">
      <c r="B15" s="21"/>
      <c r="C15" s="22"/>
      <c r="D15" s="23"/>
      <c r="E15" s="23"/>
      <c r="F15" s="20"/>
    </row>
    <row r="16" spans="1:6" s="5" customFormat="1" ht="12.75" customHeight="1" x14ac:dyDescent="0.2">
      <c r="B16" s="17" t="s">
        <v>8</v>
      </c>
      <c r="C16" s="18"/>
      <c r="D16" s="19">
        <f>+D18+D53+D77</f>
        <v>1970635740</v>
      </c>
      <c r="E16" s="19">
        <f>+E18+E53+E77</f>
        <v>1932755140</v>
      </c>
      <c r="F16" s="20">
        <f>+F18+F53+F77</f>
        <v>776287050</v>
      </c>
    </row>
    <row r="17" spans="2:6" s="5" customFormat="1" ht="12.75" customHeight="1" x14ac:dyDescent="0.2">
      <c r="B17" s="21"/>
      <c r="C17" s="22"/>
      <c r="D17" s="23"/>
      <c r="E17" s="23"/>
      <c r="F17" s="20"/>
    </row>
    <row r="18" spans="2:6" s="5" customFormat="1" ht="12.75" customHeight="1" x14ac:dyDescent="0.2">
      <c r="B18" s="24">
        <v>1000</v>
      </c>
      <c r="C18" s="18" t="s">
        <v>9</v>
      </c>
      <c r="D18" s="19">
        <f>SUM(D20,D23,D26,D30,D38,D46,D50)</f>
        <v>809973560</v>
      </c>
      <c r="E18" s="19">
        <f>SUM(E20,E23,E26,E30,E38,E46,E50)</f>
        <v>809973560</v>
      </c>
      <c r="F18" s="20">
        <f>SUM(F20,F23,F26,F30,F38,F46,F50)</f>
        <v>377776035</v>
      </c>
    </row>
    <row r="19" spans="2:6" ht="12.75" customHeight="1" x14ac:dyDescent="0.2">
      <c r="B19" s="25"/>
      <c r="C19" s="22"/>
      <c r="D19" s="23"/>
      <c r="E19" s="23"/>
      <c r="F19" s="26"/>
    </row>
    <row r="20" spans="2:6" s="5" customFormat="1" ht="12.75" customHeight="1" x14ac:dyDescent="0.2">
      <c r="B20" s="24">
        <v>1100</v>
      </c>
      <c r="C20" s="18" t="s">
        <v>10</v>
      </c>
      <c r="D20" s="19">
        <f>+D21</f>
        <v>203380089</v>
      </c>
      <c r="E20" s="19">
        <f>+E21</f>
        <v>212772849</v>
      </c>
      <c r="F20" s="20">
        <f t="shared" ref="F20" si="0">+F21</f>
        <v>105769212</v>
      </c>
    </row>
    <row r="21" spans="2:6" s="7" customFormat="1" ht="12.75" customHeight="1" x14ac:dyDescent="0.2">
      <c r="B21" s="25">
        <v>11301</v>
      </c>
      <c r="C21" s="22" t="s">
        <v>11</v>
      </c>
      <c r="D21" s="23">
        <v>203380089</v>
      </c>
      <c r="E21" s="23">
        <v>212772849</v>
      </c>
      <c r="F21" s="26">
        <v>105769212</v>
      </c>
    </row>
    <row r="22" spans="2:6" ht="12.75" customHeight="1" x14ac:dyDescent="0.2">
      <c r="B22" s="25"/>
      <c r="C22" s="22"/>
      <c r="D22" s="23"/>
      <c r="E22" s="23"/>
      <c r="F22" s="26"/>
    </row>
    <row r="23" spans="2:6" s="5" customFormat="1" ht="12.75" customHeight="1" x14ac:dyDescent="0.2">
      <c r="B23" s="24">
        <v>1200</v>
      </c>
      <c r="C23" s="18" t="s">
        <v>12</v>
      </c>
      <c r="D23" s="19">
        <f>SUM(D24:D24)</f>
        <v>0</v>
      </c>
      <c r="E23" s="19">
        <f>SUM(E24:E24)</f>
        <v>0</v>
      </c>
      <c r="F23" s="20">
        <f>SUM(F24:F24)</f>
        <v>0</v>
      </c>
    </row>
    <row r="24" spans="2:6" ht="12.75" customHeight="1" x14ac:dyDescent="0.2">
      <c r="B24" s="25">
        <v>12301</v>
      </c>
      <c r="C24" s="22" t="s">
        <v>13</v>
      </c>
      <c r="D24" s="23">
        <v>0</v>
      </c>
      <c r="E24" s="23">
        <v>0</v>
      </c>
      <c r="F24" s="26">
        <v>0</v>
      </c>
    </row>
    <row r="25" spans="2:6" s="8" customFormat="1" ht="12.75" customHeight="1" x14ac:dyDescent="0.2">
      <c r="B25" s="25"/>
      <c r="C25" s="22"/>
      <c r="D25" s="23"/>
      <c r="E25" s="23"/>
      <c r="F25" s="26"/>
    </row>
    <row r="26" spans="2:6" s="9" customFormat="1" ht="12.75" customHeight="1" x14ac:dyDescent="0.2">
      <c r="B26" s="24">
        <v>1300</v>
      </c>
      <c r="C26" s="18" t="s">
        <v>14</v>
      </c>
      <c r="D26" s="19">
        <f>SUM(D27:D28)</f>
        <v>68137388</v>
      </c>
      <c r="E26" s="19">
        <f>SUM(E27:E28)</f>
        <v>71862316</v>
      </c>
      <c r="F26" s="20">
        <f t="shared" ref="F26" si="1">SUM(F27:F28)</f>
        <v>7507921</v>
      </c>
    </row>
    <row r="27" spans="2:6" s="5" customFormat="1" ht="12.75" customHeight="1" x14ac:dyDescent="0.2">
      <c r="B27" s="25">
        <v>13201</v>
      </c>
      <c r="C27" s="22" t="s">
        <v>15</v>
      </c>
      <c r="D27" s="23">
        <v>5880597</v>
      </c>
      <c r="E27" s="23">
        <v>6141507</v>
      </c>
      <c r="F27" s="26">
        <v>5859424</v>
      </c>
    </row>
    <row r="28" spans="2:6" s="7" customFormat="1" ht="12.75" customHeight="1" x14ac:dyDescent="0.2">
      <c r="B28" s="25">
        <v>13202</v>
      </c>
      <c r="C28" s="22" t="s">
        <v>16</v>
      </c>
      <c r="D28" s="23">
        <v>62256791</v>
      </c>
      <c r="E28" s="23">
        <v>65720809</v>
      </c>
      <c r="F28" s="26">
        <v>1648497</v>
      </c>
    </row>
    <row r="29" spans="2:6" s="7" customFormat="1" ht="12.75" customHeight="1" x14ac:dyDescent="0.2">
      <c r="B29" s="25"/>
      <c r="C29" s="22"/>
      <c r="D29" s="23"/>
      <c r="E29" s="23"/>
      <c r="F29" s="26"/>
    </row>
    <row r="30" spans="2:6" ht="12.75" customHeight="1" x14ac:dyDescent="0.2">
      <c r="B30" s="24">
        <v>1400</v>
      </c>
      <c r="C30" s="18" t="s">
        <v>17</v>
      </c>
      <c r="D30" s="19">
        <f>SUM(D31:D36)</f>
        <v>110080859</v>
      </c>
      <c r="E30" s="19">
        <f>SUM(E31:E36)</f>
        <v>115371905</v>
      </c>
      <c r="F30" s="20">
        <f t="shared" ref="F30" si="2">SUM(F31:F36)</f>
        <v>55141964</v>
      </c>
    </row>
    <row r="31" spans="2:6" s="5" customFormat="1" ht="12.75" customHeight="1" x14ac:dyDescent="0.2">
      <c r="B31" s="25">
        <v>14103</v>
      </c>
      <c r="C31" s="22" t="s">
        <v>18</v>
      </c>
      <c r="D31" s="23">
        <v>49306277</v>
      </c>
      <c r="E31" s="23">
        <v>51725004</v>
      </c>
      <c r="F31" s="26">
        <v>24409470</v>
      </c>
    </row>
    <row r="32" spans="2:6" ht="12.75" customHeight="1" x14ac:dyDescent="0.2">
      <c r="B32" s="25">
        <v>14202</v>
      </c>
      <c r="C32" s="22" t="s">
        <v>19</v>
      </c>
      <c r="D32" s="23">
        <v>22341156</v>
      </c>
      <c r="E32" s="23">
        <v>23515519</v>
      </c>
      <c r="F32" s="26">
        <v>11630558</v>
      </c>
    </row>
    <row r="33" spans="1:6" s="8" customFormat="1" ht="12.75" customHeight="1" x14ac:dyDescent="0.2">
      <c r="B33" s="25">
        <v>14301</v>
      </c>
      <c r="C33" s="22" t="s">
        <v>20</v>
      </c>
      <c r="D33" s="23">
        <v>8936457</v>
      </c>
      <c r="E33" s="23">
        <v>9406202</v>
      </c>
      <c r="F33" s="26">
        <v>4652227</v>
      </c>
    </row>
    <row r="34" spans="1:6" s="7" customFormat="1" ht="12.75" customHeight="1" x14ac:dyDescent="0.2">
      <c r="B34" s="25">
        <v>14401</v>
      </c>
      <c r="C34" s="22" t="s">
        <v>21</v>
      </c>
      <c r="D34" s="23">
        <v>6437137</v>
      </c>
      <c r="E34" s="23">
        <v>6717722</v>
      </c>
      <c r="F34" s="26">
        <v>2931372</v>
      </c>
    </row>
    <row r="35" spans="1:6" s="8" customFormat="1" ht="12.75" customHeight="1" x14ac:dyDescent="0.2">
      <c r="B35" s="25">
        <v>14403</v>
      </c>
      <c r="C35" s="22" t="s">
        <v>22</v>
      </c>
      <c r="D35" s="23">
        <v>18250040</v>
      </c>
      <c r="E35" s="23">
        <v>19197666</v>
      </c>
      <c r="F35" s="26">
        <v>9582478</v>
      </c>
    </row>
    <row r="36" spans="1:6" s="8" customFormat="1" ht="12.75" customHeight="1" x14ac:dyDescent="0.2">
      <c r="B36" s="25">
        <v>14406</v>
      </c>
      <c r="C36" s="22" t="s">
        <v>23</v>
      </c>
      <c r="D36" s="23">
        <v>4809792</v>
      </c>
      <c r="E36" s="23">
        <v>4809792</v>
      </c>
      <c r="F36" s="26">
        <v>1935859</v>
      </c>
    </row>
    <row r="37" spans="1:6" ht="12.75" customHeight="1" x14ac:dyDescent="0.2">
      <c r="B37" s="25"/>
      <c r="C37" s="22"/>
      <c r="D37" s="23"/>
      <c r="E37" s="23"/>
      <c r="F37" s="26"/>
    </row>
    <row r="38" spans="1:6" ht="12.75" customHeight="1" x14ac:dyDescent="0.2">
      <c r="A38" s="5"/>
      <c r="B38" s="24">
        <v>1500</v>
      </c>
      <c r="C38" s="18" t="s">
        <v>24</v>
      </c>
      <c r="D38" s="19">
        <f>SUM(D39:D44)</f>
        <v>338861539</v>
      </c>
      <c r="E38" s="19">
        <f>SUM(E39:E44)</f>
        <v>356864263</v>
      </c>
      <c r="F38" s="20">
        <f t="shared" ref="F38" si="3">SUM(F39:F44)</f>
        <v>173135795</v>
      </c>
    </row>
    <row r="39" spans="1:6" s="5" customFormat="1" ht="12.75" customHeight="1" x14ac:dyDescent="0.2">
      <c r="B39" s="25">
        <v>15101</v>
      </c>
      <c r="C39" s="22" t="s">
        <v>25</v>
      </c>
      <c r="D39" s="23">
        <v>54192164</v>
      </c>
      <c r="E39" s="23">
        <v>57309780</v>
      </c>
      <c r="F39" s="26">
        <v>25279695</v>
      </c>
    </row>
    <row r="40" spans="1:6" s="7" customFormat="1" ht="12.75" customHeight="1" x14ac:dyDescent="0.2">
      <c r="B40" s="25">
        <v>15202</v>
      </c>
      <c r="C40" s="22" t="s">
        <v>26</v>
      </c>
      <c r="D40" s="23">
        <v>31116262</v>
      </c>
      <c r="E40" s="23">
        <v>31116262</v>
      </c>
      <c r="F40" s="26">
        <v>23904818</v>
      </c>
    </row>
    <row r="41" spans="1:6" s="7" customFormat="1" ht="12.75" customHeight="1" x14ac:dyDescent="0.2">
      <c r="B41" s="25">
        <v>15401</v>
      </c>
      <c r="C41" s="22" t="s">
        <v>27</v>
      </c>
      <c r="D41" s="23">
        <v>25858177</v>
      </c>
      <c r="E41" s="23">
        <v>25858177</v>
      </c>
      <c r="F41" s="26">
        <v>5723871</v>
      </c>
    </row>
    <row r="42" spans="1:6" s="7" customFormat="1" ht="12.75" customHeight="1" x14ac:dyDescent="0.2">
      <c r="B42" s="25">
        <v>15402</v>
      </c>
      <c r="C42" s="22" t="s">
        <v>28</v>
      </c>
      <c r="D42" s="23">
        <v>219883703</v>
      </c>
      <c r="E42" s="23">
        <v>234472606</v>
      </c>
      <c r="F42" s="26">
        <v>117314800</v>
      </c>
    </row>
    <row r="43" spans="1:6" s="8" customFormat="1" ht="12.75" customHeight="1" x14ac:dyDescent="0.2">
      <c r="B43" s="25">
        <v>15501</v>
      </c>
      <c r="C43" s="22" t="s">
        <v>29</v>
      </c>
      <c r="D43" s="23">
        <v>5029440</v>
      </c>
      <c r="E43" s="23">
        <v>5325645</v>
      </c>
      <c r="F43" s="26">
        <v>229606</v>
      </c>
    </row>
    <row r="44" spans="1:6" s="7" customFormat="1" ht="12.75" customHeight="1" x14ac:dyDescent="0.2">
      <c r="B44" s="25">
        <v>15901</v>
      </c>
      <c r="C44" s="22" t="s">
        <v>30</v>
      </c>
      <c r="D44" s="23">
        <v>2781793</v>
      </c>
      <c r="E44" s="23">
        <v>2781793</v>
      </c>
      <c r="F44" s="26">
        <v>683005</v>
      </c>
    </row>
    <row r="45" spans="1:6" s="7" customFormat="1" ht="12.75" customHeight="1" x14ac:dyDescent="0.2">
      <c r="B45" s="25"/>
      <c r="C45" s="22"/>
      <c r="D45" s="19"/>
      <c r="E45" s="19"/>
      <c r="F45" s="20"/>
    </row>
    <row r="46" spans="1:6" s="5" customFormat="1" ht="12.75" customHeight="1" x14ac:dyDescent="0.2">
      <c r="B46" s="24">
        <v>1600</v>
      </c>
      <c r="C46" s="18" t="s">
        <v>31</v>
      </c>
      <c r="D46" s="19">
        <f>SUM(D47:D48)</f>
        <v>54513685</v>
      </c>
      <c r="E46" s="19">
        <f t="shared" ref="E46:F46" si="4">SUM(E47:E48)</f>
        <v>18102227</v>
      </c>
      <c r="F46" s="20">
        <f t="shared" si="4"/>
        <v>0</v>
      </c>
    </row>
    <row r="47" spans="1:6" s="7" customFormat="1" ht="12.75" customHeight="1" x14ac:dyDescent="0.2">
      <c r="B47" s="25">
        <v>16101</v>
      </c>
      <c r="C47" s="22" t="s">
        <v>32</v>
      </c>
      <c r="D47" s="23">
        <v>14462668</v>
      </c>
      <c r="E47" s="23">
        <v>14462668</v>
      </c>
      <c r="F47" s="26">
        <v>0</v>
      </c>
    </row>
    <row r="48" spans="1:6" ht="12.75" customHeight="1" x14ac:dyDescent="0.2">
      <c r="B48" s="25">
        <v>16102</v>
      </c>
      <c r="C48" s="22" t="s">
        <v>123</v>
      </c>
      <c r="D48" s="23">
        <v>40051017</v>
      </c>
      <c r="E48" s="23">
        <v>3639559</v>
      </c>
      <c r="F48" s="26">
        <v>0</v>
      </c>
    </row>
    <row r="49" spans="1:6" s="7" customFormat="1" ht="12.75" customHeight="1" x14ac:dyDescent="0.2">
      <c r="B49" s="25"/>
      <c r="C49" s="22"/>
      <c r="D49" s="23"/>
      <c r="E49" s="23"/>
      <c r="F49" s="26"/>
    </row>
    <row r="50" spans="1:6" s="5" customFormat="1" ht="12.75" customHeight="1" x14ac:dyDescent="0.2">
      <c r="B50" s="24">
        <v>1700</v>
      </c>
      <c r="C50" s="18" t="s">
        <v>33</v>
      </c>
      <c r="D50" s="19">
        <f>+D51</f>
        <v>35000000</v>
      </c>
      <c r="E50" s="19">
        <f t="shared" ref="E50:F50" si="5">+E51</f>
        <v>35000000</v>
      </c>
      <c r="F50" s="20">
        <f t="shared" si="5"/>
        <v>36221143</v>
      </c>
    </row>
    <row r="51" spans="1:6" s="7" customFormat="1" ht="12.75" customHeight="1" x14ac:dyDescent="0.2">
      <c r="B51" s="25">
        <v>17101</v>
      </c>
      <c r="C51" s="22" t="s">
        <v>34</v>
      </c>
      <c r="D51" s="23">
        <v>35000000</v>
      </c>
      <c r="E51" s="23">
        <v>35000000</v>
      </c>
      <c r="F51" s="26">
        <v>36221143</v>
      </c>
    </row>
    <row r="52" spans="1:6" s="7" customFormat="1" ht="12.75" customHeight="1" x14ac:dyDescent="0.2">
      <c r="B52" s="33"/>
      <c r="C52" s="34"/>
      <c r="D52" s="35"/>
      <c r="E52" s="35"/>
      <c r="F52" s="36"/>
    </row>
    <row r="53" spans="1:6" ht="12.75" customHeight="1" x14ac:dyDescent="0.2">
      <c r="A53" s="5"/>
      <c r="B53" s="24">
        <v>2000</v>
      </c>
      <c r="C53" s="18" t="s">
        <v>35</v>
      </c>
      <c r="D53" s="19">
        <f t="shared" ref="D53:E53" si="6">+D55+D61+D65+D69+D72+D75</f>
        <v>12402259</v>
      </c>
      <c r="E53" s="19">
        <f t="shared" si="6"/>
        <v>12402259</v>
      </c>
      <c r="F53" s="41">
        <f>+F55+F61+F65+F69+F72+F75</f>
        <v>2493786</v>
      </c>
    </row>
    <row r="54" spans="1:6" s="7" customFormat="1" ht="12.75" customHeight="1" x14ac:dyDescent="0.2">
      <c r="A54" s="6"/>
      <c r="B54" s="25"/>
      <c r="C54" s="22"/>
      <c r="D54" s="23"/>
      <c r="E54" s="23"/>
      <c r="F54" s="26"/>
    </row>
    <row r="55" spans="1:6" s="7" customFormat="1" ht="12.75" customHeight="1" x14ac:dyDescent="0.2">
      <c r="A55" s="5"/>
      <c r="B55" s="24">
        <v>2100</v>
      </c>
      <c r="C55" s="18" t="s">
        <v>36</v>
      </c>
      <c r="D55" s="19">
        <f>SUM(D56:D59)</f>
        <v>5540347</v>
      </c>
      <c r="E55" s="19">
        <f>SUM(E56:E59)</f>
        <v>5540347</v>
      </c>
      <c r="F55" s="20">
        <f t="shared" ref="F55" si="7">SUM(F56:F59)</f>
        <v>698828</v>
      </c>
    </row>
    <row r="56" spans="1:6" s="8" customFormat="1" ht="12.75" customHeight="1" x14ac:dyDescent="0.2">
      <c r="A56" s="7"/>
      <c r="B56" s="25">
        <v>21101</v>
      </c>
      <c r="C56" s="22" t="s">
        <v>37</v>
      </c>
      <c r="D56" s="23">
        <v>4344320</v>
      </c>
      <c r="E56" s="23">
        <v>4344320</v>
      </c>
      <c r="F56" s="26">
        <v>623881</v>
      </c>
    </row>
    <row r="57" spans="1:6" ht="12.75" customHeight="1" x14ac:dyDescent="0.2">
      <c r="B57" s="25">
        <v>21401</v>
      </c>
      <c r="C57" s="22" t="s">
        <v>38</v>
      </c>
      <c r="D57" s="23">
        <v>348000</v>
      </c>
      <c r="E57" s="23">
        <v>348000</v>
      </c>
      <c r="F57" s="26">
        <v>20967</v>
      </c>
    </row>
    <row r="58" spans="1:6" ht="12.75" customHeight="1" x14ac:dyDescent="0.2">
      <c r="B58" s="25">
        <v>21501</v>
      </c>
      <c r="C58" s="22" t="s">
        <v>39</v>
      </c>
      <c r="D58" s="23">
        <v>848027</v>
      </c>
      <c r="E58" s="23">
        <v>848027</v>
      </c>
      <c r="F58" s="26">
        <v>53980</v>
      </c>
    </row>
    <row r="59" spans="1:6" s="7" customFormat="1" ht="12.75" customHeight="1" x14ac:dyDescent="0.2">
      <c r="B59" s="25">
        <v>21601</v>
      </c>
      <c r="C59" s="22" t="s">
        <v>40</v>
      </c>
      <c r="D59" s="23">
        <v>0</v>
      </c>
      <c r="E59" s="23">
        <v>0</v>
      </c>
      <c r="F59" s="26">
        <v>0</v>
      </c>
    </row>
    <row r="60" spans="1:6" s="7" customFormat="1" ht="12.75" customHeight="1" x14ac:dyDescent="0.2">
      <c r="A60" s="6"/>
      <c r="B60" s="25"/>
      <c r="C60" s="22"/>
      <c r="D60" s="23"/>
      <c r="E60" s="23"/>
      <c r="F60" s="26"/>
    </row>
    <row r="61" spans="1:6" ht="12.75" customHeight="1" x14ac:dyDescent="0.2">
      <c r="A61" s="5"/>
      <c r="B61" s="24">
        <v>2200</v>
      </c>
      <c r="C61" s="18" t="s">
        <v>41</v>
      </c>
      <c r="D61" s="19">
        <f>SUM(D62:D63)</f>
        <v>1661000</v>
      </c>
      <c r="E61" s="19">
        <f>SUM(E62:E63)</f>
        <v>1661000</v>
      </c>
      <c r="F61" s="20">
        <f>SUM(F62:F63)</f>
        <v>859917</v>
      </c>
    </row>
    <row r="62" spans="1:6" s="8" customFormat="1" ht="12.75" customHeight="1" x14ac:dyDescent="0.2">
      <c r="A62" s="7"/>
      <c r="B62" s="25">
        <v>22104</v>
      </c>
      <c r="C62" s="22" t="s">
        <v>42</v>
      </c>
      <c r="D62" s="23">
        <v>1661000</v>
      </c>
      <c r="E62" s="23">
        <v>1661000</v>
      </c>
      <c r="F62" s="26">
        <v>859917</v>
      </c>
    </row>
    <row r="63" spans="1:6" s="7" customFormat="1" ht="12.75" customHeight="1" x14ac:dyDescent="0.2">
      <c r="A63" s="6"/>
      <c r="B63" s="25">
        <v>22301</v>
      </c>
      <c r="C63" s="22" t="s">
        <v>43</v>
      </c>
      <c r="D63" s="23">
        <v>0</v>
      </c>
      <c r="E63" s="23">
        <v>0</v>
      </c>
      <c r="F63" s="26">
        <v>0</v>
      </c>
    </row>
    <row r="64" spans="1:6" s="8" customFormat="1" ht="12.75" customHeight="1" x14ac:dyDescent="0.2">
      <c r="A64" s="7"/>
      <c r="B64" s="25"/>
      <c r="C64" s="22"/>
      <c r="D64" s="23"/>
      <c r="E64" s="23"/>
      <c r="F64" s="26"/>
    </row>
    <row r="65" spans="1:6" ht="12.75" customHeight="1" x14ac:dyDescent="0.2">
      <c r="A65" s="5"/>
      <c r="B65" s="24">
        <v>2500</v>
      </c>
      <c r="C65" s="18" t="s">
        <v>44</v>
      </c>
      <c r="D65" s="19">
        <f>+D66+D67</f>
        <v>250000</v>
      </c>
      <c r="E65" s="19">
        <f t="shared" ref="E65:F65" si="8">+E66+E67</f>
        <v>250000</v>
      </c>
      <c r="F65" s="20">
        <f t="shared" si="8"/>
        <v>1203</v>
      </c>
    </row>
    <row r="66" spans="1:6" ht="12.75" customHeight="1" x14ac:dyDescent="0.2">
      <c r="B66" s="25">
        <v>25301</v>
      </c>
      <c r="C66" s="22" t="s">
        <v>45</v>
      </c>
      <c r="D66" s="23">
        <v>250000</v>
      </c>
      <c r="E66" s="23">
        <v>250000</v>
      </c>
      <c r="F66" s="26">
        <v>1203</v>
      </c>
    </row>
    <row r="67" spans="1:6" ht="12.75" customHeight="1" x14ac:dyDescent="0.2">
      <c r="B67" s="25">
        <v>25401</v>
      </c>
      <c r="C67" s="22" t="s">
        <v>118</v>
      </c>
      <c r="D67" s="23">
        <v>0</v>
      </c>
      <c r="E67" s="23">
        <v>0</v>
      </c>
      <c r="F67" s="26">
        <v>0</v>
      </c>
    </row>
    <row r="68" spans="1:6" s="8" customFormat="1" ht="12.75" customHeight="1" x14ac:dyDescent="0.2">
      <c r="A68" s="7"/>
      <c r="B68" s="25"/>
      <c r="C68" s="22"/>
      <c r="D68" s="23"/>
      <c r="E68" s="23"/>
      <c r="F68" s="26"/>
    </row>
    <row r="69" spans="1:6" ht="12.75" customHeight="1" x14ac:dyDescent="0.2">
      <c r="A69" s="8"/>
      <c r="B69" s="24">
        <v>2600</v>
      </c>
      <c r="C69" s="18" t="s">
        <v>46</v>
      </c>
      <c r="D69" s="19">
        <f>+D70</f>
        <v>2450912</v>
      </c>
      <c r="E69" s="19">
        <f>+E70</f>
        <v>2450912</v>
      </c>
      <c r="F69" s="20">
        <f t="shared" ref="F69" si="9">+F70</f>
        <v>556273</v>
      </c>
    </row>
    <row r="70" spans="1:6" s="7" customFormat="1" ht="12.75" customHeight="1" x14ac:dyDescent="0.2">
      <c r="A70" s="6"/>
      <c r="B70" s="25">
        <v>26103</v>
      </c>
      <c r="C70" s="22" t="s">
        <v>47</v>
      </c>
      <c r="D70" s="23">
        <v>2450912</v>
      </c>
      <c r="E70" s="23">
        <v>2450912</v>
      </c>
      <c r="F70" s="26">
        <v>556273</v>
      </c>
    </row>
    <row r="71" spans="1:6" s="7" customFormat="1" ht="12.75" customHeight="1" x14ac:dyDescent="0.2">
      <c r="A71" s="6"/>
      <c r="B71" s="25"/>
      <c r="C71" s="22"/>
      <c r="D71" s="23"/>
      <c r="E71" s="23"/>
      <c r="F71" s="26"/>
    </row>
    <row r="72" spans="1:6" s="7" customFormat="1" ht="12.75" customHeight="1" x14ac:dyDescent="0.2">
      <c r="B72" s="24">
        <v>2700</v>
      </c>
      <c r="C72" s="18" t="s">
        <v>48</v>
      </c>
      <c r="D72" s="19">
        <f>+D73</f>
        <v>2500000</v>
      </c>
      <c r="E72" s="19">
        <f>+E73</f>
        <v>2500000</v>
      </c>
      <c r="F72" s="20">
        <f t="shared" ref="F72" si="10">+F73</f>
        <v>377565</v>
      </c>
    </row>
    <row r="73" spans="1:6" ht="12.75" customHeight="1" x14ac:dyDescent="0.2">
      <c r="A73" s="7"/>
      <c r="B73" s="25">
        <v>27101</v>
      </c>
      <c r="C73" s="22" t="s">
        <v>49</v>
      </c>
      <c r="D73" s="23">
        <v>2500000</v>
      </c>
      <c r="E73" s="23">
        <v>2500000</v>
      </c>
      <c r="F73" s="26">
        <v>377565</v>
      </c>
    </row>
    <row r="74" spans="1:6" ht="12.75" customHeight="1" x14ac:dyDescent="0.2">
      <c r="A74" s="7"/>
      <c r="B74" s="25"/>
      <c r="C74" s="22"/>
      <c r="D74" s="23"/>
      <c r="E74" s="23"/>
      <c r="F74" s="26"/>
    </row>
    <row r="75" spans="1:6" ht="12.75" customHeight="1" x14ac:dyDescent="0.2">
      <c r="A75" s="7"/>
      <c r="B75" s="24">
        <v>2900</v>
      </c>
      <c r="C75" s="18" t="s">
        <v>119</v>
      </c>
      <c r="D75" s="19">
        <v>0</v>
      </c>
      <c r="E75" s="19">
        <v>0</v>
      </c>
      <c r="F75" s="20">
        <v>0</v>
      </c>
    </row>
    <row r="76" spans="1:6" ht="12.75" customHeight="1" x14ac:dyDescent="0.2">
      <c r="A76" s="7"/>
      <c r="B76" s="25"/>
      <c r="C76" s="22"/>
      <c r="D76" s="23"/>
      <c r="E76" s="23"/>
      <c r="F76" s="26"/>
    </row>
    <row r="77" spans="1:6" s="8" customFormat="1" ht="12.75" customHeight="1" x14ac:dyDescent="0.2">
      <c r="A77" s="7"/>
      <c r="B77" s="24">
        <v>3000</v>
      </c>
      <c r="C77" s="18" t="s">
        <v>50</v>
      </c>
      <c r="D77" s="19">
        <f>+D79+D89+D98+D110+D115+D124+D128+D133+D135</f>
        <v>1148259921</v>
      </c>
      <c r="E77" s="19">
        <f>+E79+E89+E98+E110+E115+E124+E128+E133+E135</f>
        <v>1110379321</v>
      </c>
      <c r="F77" s="20">
        <f>+F79+F89+F98+F110+F115+F124+F128+F133+F135</f>
        <v>396017229</v>
      </c>
    </row>
    <row r="78" spans="1:6" s="8" customFormat="1" ht="12.75" customHeight="1" x14ac:dyDescent="0.2">
      <c r="A78" s="5"/>
      <c r="B78" s="25"/>
      <c r="C78" s="22"/>
      <c r="D78" s="23"/>
      <c r="E78" s="23"/>
      <c r="F78" s="26"/>
    </row>
    <row r="79" spans="1:6" s="7" customFormat="1" ht="12.75" customHeight="1" x14ac:dyDescent="0.2">
      <c r="A79" s="6"/>
      <c r="B79" s="24">
        <v>3100</v>
      </c>
      <c r="C79" s="18" t="s">
        <v>51</v>
      </c>
      <c r="D79" s="19">
        <f>SUM(D80:D87)</f>
        <v>175793581</v>
      </c>
      <c r="E79" s="19">
        <f>SUM(E80:E87)</f>
        <v>175793581</v>
      </c>
      <c r="F79" s="20">
        <f>SUM(F80:F87)</f>
        <v>60713229</v>
      </c>
    </row>
    <row r="80" spans="1:6" s="7" customFormat="1" ht="12.75" customHeight="1" x14ac:dyDescent="0.2">
      <c r="A80" s="5"/>
      <c r="B80" s="25">
        <v>31101</v>
      </c>
      <c r="C80" s="22" t="s">
        <v>52</v>
      </c>
      <c r="D80" s="23">
        <v>12309421</v>
      </c>
      <c r="E80" s="23">
        <v>12309421</v>
      </c>
      <c r="F80" s="26">
        <v>5780014</v>
      </c>
    </row>
    <row r="81" spans="1:6" s="7" customFormat="1" ht="12.75" customHeight="1" x14ac:dyDescent="0.2">
      <c r="B81" s="25">
        <v>31301</v>
      </c>
      <c r="C81" s="22" t="s">
        <v>53</v>
      </c>
      <c r="D81" s="23">
        <v>1282411</v>
      </c>
      <c r="E81" s="23">
        <v>1282411</v>
      </c>
      <c r="F81" s="26">
        <v>634750</v>
      </c>
    </row>
    <row r="82" spans="1:6" s="2" customFormat="1" ht="12.75" customHeight="1" x14ac:dyDescent="0.2">
      <c r="A82" s="8"/>
      <c r="B82" s="25">
        <v>31401</v>
      </c>
      <c r="C82" s="22" t="s">
        <v>54</v>
      </c>
      <c r="D82" s="23">
        <v>5923901</v>
      </c>
      <c r="E82" s="23">
        <v>5923901</v>
      </c>
      <c r="F82" s="26">
        <v>1211106</v>
      </c>
    </row>
    <row r="83" spans="1:6" s="8" customFormat="1" ht="12.75" customHeight="1" x14ac:dyDescent="0.2">
      <c r="B83" s="25">
        <v>31501</v>
      </c>
      <c r="C83" s="22" t="s">
        <v>55</v>
      </c>
      <c r="D83" s="23">
        <v>974068</v>
      </c>
      <c r="E83" s="23">
        <v>974068</v>
      </c>
      <c r="F83" s="26">
        <v>129077</v>
      </c>
    </row>
    <row r="84" spans="1:6" ht="12.75" customHeight="1" x14ac:dyDescent="0.2">
      <c r="A84" s="8"/>
      <c r="B84" s="25">
        <v>31602</v>
      </c>
      <c r="C84" s="22" t="s">
        <v>56</v>
      </c>
      <c r="D84" s="23">
        <v>148084924</v>
      </c>
      <c r="E84" s="23">
        <v>148084924</v>
      </c>
      <c r="F84" s="26">
        <v>50956324</v>
      </c>
    </row>
    <row r="85" spans="1:6" s="8" customFormat="1" ht="12.75" customHeight="1" x14ac:dyDescent="0.2">
      <c r="B85" s="25">
        <v>31701</v>
      </c>
      <c r="C85" s="22" t="s">
        <v>57</v>
      </c>
      <c r="D85" s="23">
        <v>731957</v>
      </c>
      <c r="E85" s="23">
        <v>731957</v>
      </c>
      <c r="F85" s="26">
        <v>49211</v>
      </c>
    </row>
    <row r="86" spans="1:6" s="7" customFormat="1" ht="12.75" customHeight="1" x14ac:dyDescent="0.2">
      <c r="B86" s="25">
        <v>31801</v>
      </c>
      <c r="C86" s="22" t="s">
        <v>58</v>
      </c>
      <c r="D86" s="23">
        <v>1981459</v>
      </c>
      <c r="E86" s="23">
        <v>1981459</v>
      </c>
      <c r="F86" s="26">
        <v>619665</v>
      </c>
    </row>
    <row r="87" spans="1:6" s="8" customFormat="1" ht="12.75" customHeight="1" x14ac:dyDescent="0.2">
      <c r="A87" s="7"/>
      <c r="B87" s="25">
        <v>31902</v>
      </c>
      <c r="C87" s="22" t="s">
        <v>59</v>
      </c>
      <c r="D87" s="23">
        <v>4505440</v>
      </c>
      <c r="E87" s="23">
        <v>4505440</v>
      </c>
      <c r="F87" s="26">
        <v>1333082</v>
      </c>
    </row>
    <row r="88" spans="1:6" s="8" customFormat="1" ht="12.75" customHeight="1" x14ac:dyDescent="0.2">
      <c r="B88" s="42"/>
      <c r="C88" s="43"/>
      <c r="D88" s="35"/>
      <c r="E88" s="35"/>
      <c r="F88" s="36"/>
    </row>
    <row r="89" spans="1:6" ht="12.75" customHeight="1" x14ac:dyDescent="0.2">
      <c r="A89" s="8"/>
      <c r="B89" s="24">
        <v>3200</v>
      </c>
      <c r="C89" s="18" t="s">
        <v>60</v>
      </c>
      <c r="D89" s="19">
        <f t="shared" ref="D89:F89" si="11">SUM(D90:D96)</f>
        <v>190838794</v>
      </c>
      <c r="E89" s="19">
        <f t="shared" si="11"/>
        <v>190838794</v>
      </c>
      <c r="F89" s="20">
        <f t="shared" si="11"/>
        <v>40487121</v>
      </c>
    </row>
    <row r="90" spans="1:6" s="7" customFormat="1" ht="12.75" customHeight="1" x14ac:dyDescent="0.2">
      <c r="A90" s="8"/>
      <c r="B90" s="25">
        <v>32201</v>
      </c>
      <c r="C90" s="22" t="s">
        <v>61</v>
      </c>
      <c r="D90" s="23">
        <v>21037126</v>
      </c>
      <c r="E90" s="23">
        <v>21037126</v>
      </c>
      <c r="F90" s="26">
        <v>7825346</v>
      </c>
    </row>
    <row r="91" spans="1:6" ht="12.75" customHeight="1" x14ac:dyDescent="0.2">
      <c r="B91" s="25">
        <v>32301</v>
      </c>
      <c r="C91" s="22" t="s">
        <v>62</v>
      </c>
      <c r="D91" s="23">
        <v>80317827</v>
      </c>
      <c r="E91" s="23">
        <v>80317827</v>
      </c>
      <c r="F91" s="26">
        <f>9506259+15500</f>
        <v>9521759</v>
      </c>
    </row>
    <row r="92" spans="1:6" s="8" customFormat="1" ht="12.75" customHeight="1" x14ac:dyDescent="0.2">
      <c r="B92" s="25">
        <v>32302</v>
      </c>
      <c r="C92" s="22" t="s">
        <v>63</v>
      </c>
      <c r="D92" s="23">
        <v>0</v>
      </c>
      <c r="E92" s="23">
        <v>0</v>
      </c>
      <c r="F92" s="26">
        <v>0</v>
      </c>
    </row>
    <row r="93" spans="1:6" s="8" customFormat="1" ht="12.75" customHeight="1" x14ac:dyDescent="0.2">
      <c r="B93" s="25">
        <v>32503</v>
      </c>
      <c r="C93" s="22" t="s">
        <v>64</v>
      </c>
      <c r="D93" s="23">
        <v>11192520</v>
      </c>
      <c r="E93" s="23">
        <v>11192520</v>
      </c>
      <c r="F93" s="26">
        <v>4481750</v>
      </c>
    </row>
    <row r="94" spans="1:6" s="8" customFormat="1" ht="12.75" customHeight="1" x14ac:dyDescent="0.2">
      <c r="A94" s="6"/>
      <c r="B94" s="25">
        <v>32505</v>
      </c>
      <c r="C94" s="22" t="s">
        <v>65</v>
      </c>
      <c r="D94" s="23">
        <v>36960000</v>
      </c>
      <c r="E94" s="23">
        <v>36960000</v>
      </c>
      <c r="F94" s="26">
        <v>17124002</v>
      </c>
    </row>
    <row r="95" spans="1:6" s="8" customFormat="1" ht="12.75" customHeight="1" x14ac:dyDescent="0.2">
      <c r="B95" s="25">
        <v>32601</v>
      </c>
      <c r="C95" s="22" t="s">
        <v>66</v>
      </c>
      <c r="D95" s="23">
        <v>73665</v>
      </c>
      <c r="E95" s="23">
        <v>73665</v>
      </c>
      <c r="F95" s="26">
        <v>29358</v>
      </c>
    </row>
    <row r="96" spans="1:6" s="8" customFormat="1" ht="12.75" customHeight="1" x14ac:dyDescent="0.2">
      <c r="B96" s="25">
        <v>32701</v>
      </c>
      <c r="C96" s="22" t="s">
        <v>67</v>
      </c>
      <c r="D96" s="23">
        <v>41257656</v>
      </c>
      <c r="E96" s="23">
        <v>41257656</v>
      </c>
      <c r="F96" s="26">
        <v>1504906</v>
      </c>
    </row>
    <row r="97" spans="1:6" s="8" customFormat="1" ht="12.75" customHeight="1" x14ac:dyDescent="0.2">
      <c r="A97" s="6"/>
      <c r="B97" s="27"/>
      <c r="C97" s="28"/>
      <c r="D97" s="23"/>
      <c r="E97" s="23"/>
      <c r="F97" s="26"/>
    </row>
    <row r="98" spans="1:6" s="8" customFormat="1" ht="12.75" customHeight="1" x14ac:dyDescent="0.2">
      <c r="B98" s="24">
        <v>3300</v>
      </c>
      <c r="C98" s="18" t="s">
        <v>68</v>
      </c>
      <c r="D98" s="19">
        <f>SUM(D99:D108)</f>
        <v>394929015</v>
      </c>
      <c r="E98" s="19">
        <f>SUM(E99:E108)</f>
        <v>394929015</v>
      </c>
      <c r="F98" s="20">
        <f>SUM(F99:F108)</f>
        <v>184471876</v>
      </c>
    </row>
    <row r="99" spans="1:6" s="8" customFormat="1" ht="12.75" customHeight="1" x14ac:dyDescent="0.2">
      <c r="B99" s="25">
        <v>33104</v>
      </c>
      <c r="C99" s="22" t="s">
        <v>69</v>
      </c>
      <c r="D99" s="23">
        <v>21428979</v>
      </c>
      <c r="E99" s="23">
        <v>21428979</v>
      </c>
      <c r="F99" s="26">
        <v>19088437</v>
      </c>
    </row>
    <row r="100" spans="1:6" s="8" customFormat="1" ht="12.75" customHeight="1" x14ac:dyDescent="0.2">
      <c r="B100" s="25">
        <v>33105</v>
      </c>
      <c r="C100" s="22" t="s">
        <v>70</v>
      </c>
      <c r="D100" s="23">
        <v>2550000</v>
      </c>
      <c r="E100" s="23">
        <v>2550000</v>
      </c>
      <c r="F100" s="26">
        <v>695200</v>
      </c>
    </row>
    <row r="101" spans="1:6" s="8" customFormat="1" ht="12.75" customHeight="1" x14ac:dyDescent="0.2">
      <c r="B101" s="25">
        <v>33301</v>
      </c>
      <c r="C101" s="22" t="s">
        <v>71</v>
      </c>
      <c r="D101" s="23">
        <v>39691600</v>
      </c>
      <c r="E101" s="23">
        <v>39691600</v>
      </c>
      <c r="F101" s="26">
        <v>919345</v>
      </c>
    </row>
    <row r="102" spans="1:6" s="8" customFormat="1" ht="12.75" customHeight="1" x14ac:dyDescent="0.2">
      <c r="B102" s="25">
        <v>33401</v>
      </c>
      <c r="C102" s="22" t="s">
        <v>72</v>
      </c>
      <c r="D102" s="23">
        <v>9011639</v>
      </c>
      <c r="E102" s="23">
        <v>9011639</v>
      </c>
      <c r="F102" s="26">
        <v>37040</v>
      </c>
    </row>
    <row r="103" spans="1:6" s="8" customFormat="1" ht="12.75" customHeight="1" x14ac:dyDescent="0.2">
      <c r="B103" s="25">
        <v>33602</v>
      </c>
      <c r="C103" s="22" t="s">
        <v>73</v>
      </c>
      <c r="D103" s="23">
        <v>14784320</v>
      </c>
      <c r="E103" s="23">
        <v>14784320</v>
      </c>
      <c r="F103" s="26">
        <v>4721267</v>
      </c>
    </row>
    <row r="104" spans="1:6" s="8" customFormat="1" ht="12.75" customHeight="1" x14ac:dyDescent="0.2">
      <c r="B104" s="25">
        <v>33604</v>
      </c>
      <c r="C104" s="22" t="s">
        <v>74</v>
      </c>
      <c r="D104" s="23">
        <v>5250000</v>
      </c>
      <c r="E104" s="23">
        <v>5250000</v>
      </c>
      <c r="F104" s="26">
        <v>20800</v>
      </c>
    </row>
    <row r="105" spans="1:6" s="8" customFormat="1" ht="12.75" customHeight="1" x14ac:dyDescent="0.2">
      <c r="B105" s="25">
        <v>33605</v>
      </c>
      <c r="C105" s="22" t="s">
        <v>75</v>
      </c>
      <c r="D105" s="23">
        <v>1082000</v>
      </c>
      <c r="E105" s="23">
        <v>1082000</v>
      </c>
      <c r="F105" s="26">
        <v>235938</v>
      </c>
    </row>
    <row r="106" spans="1:6" s="8" customFormat="1" ht="12.75" customHeight="1" x14ac:dyDescent="0.2">
      <c r="B106" s="25">
        <v>33801</v>
      </c>
      <c r="C106" s="22" t="s">
        <v>76</v>
      </c>
      <c r="D106" s="23">
        <v>28117520</v>
      </c>
      <c r="E106" s="23">
        <v>28117520</v>
      </c>
      <c r="F106" s="26">
        <v>11213302</v>
      </c>
    </row>
    <row r="107" spans="1:6" s="8" customFormat="1" ht="12.75" customHeight="1" x14ac:dyDescent="0.2">
      <c r="B107" s="25">
        <v>33901</v>
      </c>
      <c r="C107" s="22" t="s">
        <v>77</v>
      </c>
      <c r="D107" s="23">
        <v>268814917</v>
      </c>
      <c r="E107" s="23">
        <v>268814917</v>
      </c>
      <c r="F107" s="26">
        <v>145667350</v>
      </c>
    </row>
    <row r="108" spans="1:6" s="8" customFormat="1" ht="12.75" customHeight="1" x14ac:dyDescent="0.2">
      <c r="B108" s="25">
        <v>33903</v>
      </c>
      <c r="C108" s="22" t="s">
        <v>120</v>
      </c>
      <c r="D108" s="23">
        <v>4198040</v>
      </c>
      <c r="E108" s="23">
        <v>4198040</v>
      </c>
      <c r="F108" s="26">
        <v>1873197</v>
      </c>
    </row>
    <row r="109" spans="1:6" s="8" customFormat="1" ht="12.75" customHeight="1" x14ac:dyDescent="0.2">
      <c r="B109" s="25"/>
      <c r="C109" s="22"/>
      <c r="D109" s="23"/>
      <c r="E109" s="23"/>
      <c r="F109" s="26"/>
    </row>
    <row r="110" spans="1:6" s="8" customFormat="1" ht="12.75" customHeight="1" x14ac:dyDescent="0.2">
      <c r="B110" s="24">
        <v>3400</v>
      </c>
      <c r="C110" s="18" t="s">
        <v>78</v>
      </c>
      <c r="D110" s="19">
        <f>SUM(D111:D113)</f>
        <v>40819000</v>
      </c>
      <c r="E110" s="19">
        <f>SUM(E111:E113)</f>
        <v>40819000</v>
      </c>
      <c r="F110" s="20">
        <f t="shared" ref="F110" si="12">SUM(F111:F113)</f>
        <v>12258270</v>
      </c>
    </row>
    <row r="111" spans="1:6" s="8" customFormat="1" ht="12.75" customHeight="1" x14ac:dyDescent="0.2">
      <c r="B111" s="25">
        <v>34101</v>
      </c>
      <c r="C111" s="22" t="s">
        <v>79</v>
      </c>
      <c r="D111" s="23">
        <v>38222000</v>
      </c>
      <c r="E111" s="23">
        <v>38222000</v>
      </c>
      <c r="F111" s="26">
        <v>11736857</v>
      </c>
    </row>
    <row r="112" spans="1:6" s="8" customFormat="1" ht="12.75" customHeight="1" x14ac:dyDescent="0.2">
      <c r="A112" s="6"/>
      <c r="B112" s="25">
        <v>34501</v>
      </c>
      <c r="C112" s="22" t="s">
        <v>80</v>
      </c>
      <c r="D112" s="23">
        <v>2262000</v>
      </c>
      <c r="E112" s="23">
        <v>2262000</v>
      </c>
      <c r="F112" s="26">
        <v>267936</v>
      </c>
    </row>
    <row r="113" spans="1:6" s="8" customFormat="1" ht="12.75" customHeight="1" x14ac:dyDescent="0.2">
      <c r="A113" s="6"/>
      <c r="B113" s="25">
        <v>34701</v>
      </c>
      <c r="C113" s="22" t="s">
        <v>81</v>
      </c>
      <c r="D113" s="23">
        <v>335000</v>
      </c>
      <c r="E113" s="23">
        <v>335000</v>
      </c>
      <c r="F113" s="26">
        <v>253477</v>
      </c>
    </row>
    <row r="114" spans="1:6" s="8" customFormat="1" ht="12.75" customHeight="1" x14ac:dyDescent="0.2">
      <c r="A114" s="7"/>
      <c r="B114" s="25"/>
      <c r="C114" s="22"/>
      <c r="D114" s="23"/>
      <c r="E114" s="23"/>
      <c r="F114" s="26"/>
    </row>
    <row r="115" spans="1:6" s="8" customFormat="1" ht="12.75" customHeight="1" x14ac:dyDescent="0.2">
      <c r="B115" s="24">
        <v>3500</v>
      </c>
      <c r="C115" s="18" t="s">
        <v>82</v>
      </c>
      <c r="D115" s="19">
        <f>SUM(D116:D122)</f>
        <v>49610992</v>
      </c>
      <c r="E115" s="19">
        <f>SUM(E116:E122)</f>
        <v>49610992</v>
      </c>
      <c r="F115" s="20">
        <f t="shared" ref="F115" si="13">SUM(F116:F122)</f>
        <v>24477919</v>
      </c>
    </row>
    <row r="116" spans="1:6" s="8" customFormat="1" ht="12.75" customHeight="1" x14ac:dyDescent="0.2">
      <c r="B116" s="25">
        <v>35101</v>
      </c>
      <c r="C116" s="22" t="s">
        <v>83</v>
      </c>
      <c r="D116" s="23">
        <v>25105800</v>
      </c>
      <c r="E116" s="23">
        <v>25105800</v>
      </c>
      <c r="F116" s="26">
        <f>19067506+81382</f>
        <v>19148888</v>
      </c>
    </row>
    <row r="117" spans="1:6" s="8" customFormat="1" ht="12.75" customHeight="1" x14ac:dyDescent="0.2">
      <c r="A117" s="6"/>
      <c r="B117" s="29">
        <v>35201</v>
      </c>
      <c r="C117" s="22" t="s">
        <v>84</v>
      </c>
      <c r="D117" s="23">
        <v>0</v>
      </c>
      <c r="E117" s="23">
        <v>0</v>
      </c>
      <c r="F117" s="26">
        <v>0</v>
      </c>
    </row>
    <row r="118" spans="1:6" s="8" customFormat="1" ht="12.75" customHeight="1" x14ac:dyDescent="0.2">
      <c r="A118" s="7"/>
      <c r="B118" s="29">
        <v>35301</v>
      </c>
      <c r="C118" s="22" t="s">
        <v>85</v>
      </c>
      <c r="D118" s="23">
        <v>341000</v>
      </c>
      <c r="E118" s="23">
        <v>341000</v>
      </c>
      <c r="F118" s="26">
        <v>136677</v>
      </c>
    </row>
    <row r="119" spans="1:6" s="8" customFormat="1" ht="12.75" customHeight="1" x14ac:dyDescent="0.2">
      <c r="B119" s="29">
        <v>35501</v>
      </c>
      <c r="C119" s="22" t="s">
        <v>86</v>
      </c>
      <c r="D119" s="23">
        <v>378160</v>
      </c>
      <c r="E119" s="23">
        <v>378160</v>
      </c>
      <c r="F119" s="26">
        <v>51455</v>
      </c>
    </row>
    <row r="120" spans="1:6" s="8" customFormat="1" ht="12.75" customHeight="1" x14ac:dyDescent="0.2">
      <c r="B120" s="29">
        <v>35701</v>
      </c>
      <c r="C120" s="22" t="s">
        <v>87</v>
      </c>
      <c r="D120" s="23">
        <v>307632</v>
      </c>
      <c r="E120" s="23">
        <v>307632</v>
      </c>
      <c r="F120" s="26">
        <v>19450</v>
      </c>
    </row>
    <row r="121" spans="1:6" s="8" customFormat="1" ht="12.75" customHeight="1" x14ac:dyDescent="0.2">
      <c r="A121" s="6"/>
      <c r="B121" s="29">
        <v>35801</v>
      </c>
      <c r="C121" s="22" t="s">
        <v>88</v>
      </c>
      <c r="D121" s="23">
        <v>23478400</v>
      </c>
      <c r="E121" s="23">
        <v>23478400</v>
      </c>
      <c r="F121" s="26">
        <f>5121044+405</f>
        <v>5121449</v>
      </c>
    </row>
    <row r="122" spans="1:6" ht="12.75" customHeight="1" x14ac:dyDescent="0.2">
      <c r="A122" s="5"/>
      <c r="B122" s="29">
        <v>35901</v>
      </c>
      <c r="C122" s="22" t="s">
        <v>89</v>
      </c>
      <c r="D122" s="23">
        <v>0</v>
      </c>
      <c r="E122" s="23">
        <v>0</v>
      </c>
      <c r="F122" s="26">
        <v>0</v>
      </c>
    </row>
    <row r="123" spans="1:6" s="7" customFormat="1" ht="12.75" customHeight="1" x14ac:dyDescent="0.2">
      <c r="A123" s="8"/>
      <c r="B123" s="33"/>
      <c r="C123" s="34"/>
      <c r="D123" s="35"/>
      <c r="E123" s="35"/>
      <c r="F123" s="36"/>
    </row>
    <row r="124" spans="1:6" s="8" customFormat="1" ht="12.75" customHeight="1" x14ac:dyDescent="0.2">
      <c r="B124" s="30">
        <v>3600</v>
      </c>
      <c r="C124" s="31" t="s">
        <v>90</v>
      </c>
      <c r="D124" s="19">
        <f>SUM(D125:D126)</f>
        <v>54800000</v>
      </c>
      <c r="E124" s="19">
        <f>SUM(E125:E126)</f>
        <v>54800000</v>
      </c>
      <c r="F124" s="20">
        <f>SUM(F125:F126)</f>
        <v>62877</v>
      </c>
    </row>
    <row r="125" spans="1:6" s="8" customFormat="1" ht="12.75" customHeight="1" x14ac:dyDescent="0.2">
      <c r="A125" s="7"/>
      <c r="B125" s="25">
        <v>36201</v>
      </c>
      <c r="C125" s="22" t="s">
        <v>91</v>
      </c>
      <c r="D125" s="23">
        <v>53800000</v>
      </c>
      <c r="E125" s="23">
        <v>53800000</v>
      </c>
      <c r="F125" s="26">
        <v>0</v>
      </c>
    </row>
    <row r="126" spans="1:6" s="7" customFormat="1" ht="12.75" customHeight="1" x14ac:dyDescent="0.2">
      <c r="A126" s="8"/>
      <c r="B126" s="25">
        <v>36901</v>
      </c>
      <c r="C126" s="22" t="s">
        <v>92</v>
      </c>
      <c r="D126" s="23">
        <v>1000000</v>
      </c>
      <c r="E126" s="23">
        <v>1000000</v>
      </c>
      <c r="F126" s="26">
        <v>62877</v>
      </c>
    </row>
    <row r="127" spans="1:6" s="7" customFormat="1" ht="12.75" customHeight="1" x14ac:dyDescent="0.2">
      <c r="A127" s="9"/>
      <c r="B127" s="25"/>
      <c r="C127" s="22"/>
      <c r="D127" s="19"/>
      <c r="E127" s="19"/>
      <c r="F127" s="26"/>
    </row>
    <row r="128" spans="1:6" ht="12.75" customHeight="1" x14ac:dyDescent="0.2">
      <c r="A128" s="8"/>
      <c r="B128" s="32">
        <v>3700</v>
      </c>
      <c r="C128" s="18" t="s">
        <v>93</v>
      </c>
      <c r="D128" s="19">
        <f>SUM(D129:D131)</f>
        <v>27997916</v>
      </c>
      <c r="E128" s="19">
        <f>SUM(E129:E131)</f>
        <v>27997916</v>
      </c>
      <c r="F128" s="20">
        <f>SUM(F129:F131)</f>
        <v>10547951</v>
      </c>
    </row>
    <row r="129" spans="1:6" s="7" customFormat="1" ht="12.75" customHeight="1" x14ac:dyDescent="0.2">
      <c r="A129" s="6"/>
      <c r="B129" s="29">
        <v>37104</v>
      </c>
      <c r="C129" s="22" t="s">
        <v>94</v>
      </c>
      <c r="D129" s="23">
        <v>8683164</v>
      </c>
      <c r="E129" s="23">
        <v>8683164</v>
      </c>
      <c r="F129" s="26">
        <v>1556503</v>
      </c>
    </row>
    <row r="130" spans="1:6" ht="12.75" customHeight="1" x14ac:dyDescent="0.2">
      <c r="A130" s="7"/>
      <c r="B130" s="29">
        <v>37106</v>
      </c>
      <c r="C130" s="22" t="s">
        <v>95</v>
      </c>
      <c r="D130" s="23">
        <v>1265000</v>
      </c>
      <c r="E130" s="23">
        <v>1265000</v>
      </c>
      <c r="F130" s="26">
        <v>62868</v>
      </c>
    </row>
    <row r="131" spans="1:6" ht="12.75" customHeight="1" x14ac:dyDescent="0.2">
      <c r="A131" s="7"/>
      <c r="B131" s="25">
        <v>37504</v>
      </c>
      <c r="C131" s="22" t="s">
        <v>96</v>
      </c>
      <c r="D131" s="23">
        <v>18049752</v>
      </c>
      <c r="E131" s="23">
        <v>18049752</v>
      </c>
      <c r="F131" s="26">
        <v>8928580</v>
      </c>
    </row>
    <row r="132" spans="1:6" s="8" customFormat="1" ht="12.75" customHeight="1" x14ac:dyDescent="0.2">
      <c r="B132" s="29"/>
      <c r="C132" s="22"/>
      <c r="D132" s="23"/>
      <c r="E132" s="23"/>
      <c r="F132" s="26"/>
    </row>
    <row r="133" spans="1:6" s="7" customFormat="1" ht="12.75" customHeight="1" x14ac:dyDescent="0.2">
      <c r="A133" s="8"/>
      <c r="B133" s="24">
        <v>3800</v>
      </c>
      <c r="C133" s="18" t="s">
        <v>97</v>
      </c>
      <c r="D133" s="19">
        <v>0</v>
      </c>
      <c r="E133" s="19">
        <v>0</v>
      </c>
      <c r="F133" s="20">
        <v>0</v>
      </c>
    </row>
    <row r="134" spans="1:6" s="7" customFormat="1" ht="12.75" customHeight="1" x14ac:dyDescent="0.2">
      <c r="A134" s="6"/>
      <c r="B134" s="29"/>
      <c r="C134" s="22"/>
      <c r="D134" s="23"/>
      <c r="E134" s="23"/>
      <c r="F134" s="26"/>
    </row>
    <row r="135" spans="1:6" s="7" customFormat="1" ht="12.75" customHeight="1" x14ac:dyDescent="0.2">
      <c r="B135" s="24">
        <v>3900</v>
      </c>
      <c r="C135" s="18" t="s">
        <v>98</v>
      </c>
      <c r="D135" s="19">
        <f>SUM(D136:D138)</f>
        <v>213470623</v>
      </c>
      <c r="E135" s="19">
        <f>SUM(E136:E138)</f>
        <v>175590023</v>
      </c>
      <c r="F135" s="20">
        <f>SUM(F136:F138)</f>
        <v>62997986</v>
      </c>
    </row>
    <row r="136" spans="1:6" s="8" customFormat="1" ht="12.75" customHeight="1" x14ac:dyDescent="0.2">
      <c r="B136" s="25">
        <v>39202</v>
      </c>
      <c r="C136" s="22" t="s">
        <v>99</v>
      </c>
      <c r="D136" s="23">
        <v>192215623</v>
      </c>
      <c r="E136" s="23">
        <v>154335023</v>
      </c>
      <c r="F136" s="26">
        <v>53431578</v>
      </c>
    </row>
    <row r="137" spans="1:6" s="8" customFormat="1" ht="12.75" customHeight="1" x14ac:dyDescent="0.2">
      <c r="B137" s="25">
        <v>39801</v>
      </c>
      <c r="C137" s="22" t="s">
        <v>100</v>
      </c>
      <c r="D137" s="23">
        <v>19250000</v>
      </c>
      <c r="E137" s="23">
        <v>19250000</v>
      </c>
      <c r="F137" s="26">
        <v>9346408</v>
      </c>
    </row>
    <row r="138" spans="1:6" s="8" customFormat="1" ht="12.75" customHeight="1" x14ac:dyDescent="0.2">
      <c r="B138" s="25">
        <v>39904</v>
      </c>
      <c r="C138" s="22" t="s">
        <v>101</v>
      </c>
      <c r="D138" s="23">
        <v>2005000</v>
      </c>
      <c r="E138" s="23">
        <v>2005000</v>
      </c>
      <c r="F138" s="26">
        <v>220000</v>
      </c>
    </row>
    <row r="139" spans="1:6" s="8" customFormat="1" ht="12.75" customHeight="1" x14ac:dyDescent="0.2">
      <c r="B139" s="33"/>
      <c r="C139" s="34"/>
      <c r="D139" s="35"/>
      <c r="E139" s="35"/>
      <c r="F139" s="36"/>
    </row>
    <row r="140" spans="1:6" ht="12.75" customHeight="1" x14ac:dyDescent="0.2">
      <c r="B140" s="24" t="s">
        <v>102</v>
      </c>
      <c r="C140" s="37"/>
      <c r="D140" s="19">
        <f>+D142+D160</f>
        <v>0</v>
      </c>
      <c r="E140" s="19">
        <f>+E142+E160</f>
        <v>37880600</v>
      </c>
      <c r="F140" s="20">
        <f>+F142+F160</f>
        <v>3993023</v>
      </c>
    </row>
    <row r="141" spans="1:6" ht="12.75" customHeight="1" x14ac:dyDescent="0.2">
      <c r="B141" s="25"/>
      <c r="C141" s="37"/>
      <c r="D141" s="23"/>
      <c r="E141" s="23"/>
      <c r="F141" s="26"/>
    </row>
    <row r="142" spans="1:6" ht="12.75" customHeight="1" x14ac:dyDescent="0.2">
      <c r="B142" s="24">
        <v>5000</v>
      </c>
      <c r="C142" s="38" t="s">
        <v>103</v>
      </c>
      <c r="D142" s="19">
        <f>+D144+D149+D153+D156</f>
        <v>0</v>
      </c>
      <c r="E142" s="19">
        <f>+E144+E149+E153+E156</f>
        <v>11450000</v>
      </c>
      <c r="F142" s="20">
        <f>+F144+F149+F153+F156</f>
        <v>3672280</v>
      </c>
    </row>
    <row r="143" spans="1:6" ht="12.75" customHeight="1" x14ac:dyDescent="0.2">
      <c r="B143" s="25"/>
      <c r="C143" s="37"/>
      <c r="D143" s="23"/>
      <c r="E143" s="23"/>
      <c r="F143" s="26"/>
    </row>
    <row r="144" spans="1:6" ht="12.75" customHeight="1" x14ac:dyDescent="0.2">
      <c r="B144" s="24">
        <v>5100</v>
      </c>
      <c r="C144" s="38" t="s">
        <v>104</v>
      </c>
      <c r="D144" s="19">
        <f>SUM(D145:D147)</f>
        <v>0</v>
      </c>
      <c r="E144" s="19">
        <f>SUM(E145:E147)</f>
        <v>9454027</v>
      </c>
      <c r="F144" s="20">
        <f t="shared" ref="F144" si="14">SUM(F145:F147)</f>
        <v>3440376</v>
      </c>
    </row>
    <row r="145" spans="1:6" s="7" customFormat="1" ht="12.75" customHeight="1" x14ac:dyDescent="0.2">
      <c r="A145" s="6"/>
      <c r="B145" s="25">
        <v>51101</v>
      </c>
      <c r="C145" s="37" t="s">
        <v>105</v>
      </c>
      <c r="D145" s="23">
        <v>0</v>
      </c>
      <c r="E145" s="23">
        <v>5415064</v>
      </c>
      <c r="F145" s="26">
        <v>2302230</v>
      </c>
    </row>
    <row r="146" spans="1:6" s="7" customFormat="1" ht="12.75" customHeight="1" x14ac:dyDescent="0.2">
      <c r="A146" s="6"/>
      <c r="B146" s="25">
        <v>51501</v>
      </c>
      <c r="C146" s="37" t="s">
        <v>124</v>
      </c>
      <c r="D146" s="23">
        <v>0</v>
      </c>
      <c r="E146" s="23">
        <v>3991903</v>
      </c>
      <c r="F146" s="26">
        <v>0</v>
      </c>
    </row>
    <row r="147" spans="1:6" s="7" customFormat="1" ht="12.75" customHeight="1" x14ac:dyDescent="0.2">
      <c r="A147" s="5"/>
      <c r="B147" s="25">
        <v>51901</v>
      </c>
      <c r="C147" s="37" t="s">
        <v>106</v>
      </c>
      <c r="D147" s="23">
        <v>0</v>
      </c>
      <c r="E147" s="23">
        <v>47060</v>
      </c>
      <c r="F147" s="26">
        <v>1138146</v>
      </c>
    </row>
    <row r="148" spans="1:6" s="8" customFormat="1" ht="12.75" customHeight="1" x14ac:dyDescent="0.2">
      <c r="A148" s="6"/>
      <c r="B148" s="25"/>
      <c r="C148" s="37"/>
      <c r="D148" s="19"/>
      <c r="E148" s="19"/>
      <c r="F148" s="20"/>
    </row>
    <row r="149" spans="1:6" ht="12.75" customHeight="1" x14ac:dyDescent="0.2">
      <c r="A149" s="5"/>
      <c r="B149" s="24">
        <v>5200</v>
      </c>
      <c r="C149" s="38" t="s">
        <v>107</v>
      </c>
      <c r="D149" s="19">
        <f t="shared" ref="D149:F149" si="15">SUM(D150:D151)</f>
        <v>0</v>
      </c>
      <c r="E149" s="19">
        <f>SUM(E150:E151)</f>
        <v>659065</v>
      </c>
      <c r="F149" s="20">
        <f t="shared" si="15"/>
        <v>0</v>
      </c>
    </row>
    <row r="150" spans="1:6" ht="12.75" customHeight="1" x14ac:dyDescent="0.2">
      <c r="A150" s="7"/>
      <c r="B150" s="25">
        <v>52101</v>
      </c>
      <c r="C150" s="37" t="s">
        <v>108</v>
      </c>
      <c r="D150" s="23">
        <v>0</v>
      </c>
      <c r="E150" s="23">
        <v>511140</v>
      </c>
      <c r="F150" s="26">
        <v>0</v>
      </c>
    </row>
    <row r="151" spans="1:6" s="7" customFormat="1" ht="12.75" customHeight="1" x14ac:dyDescent="0.2">
      <c r="A151" s="8"/>
      <c r="B151" s="25">
        <v>52301</v>
      </c>
      <c r="C151" s="37" t="s">
        <v>109</v>
      </c>
      <c r="D151" s="23">
        <v>0</v>
      </c>
      <c r="E151" s="23">
        <v>147925</v>
      </c>
      <c r="F151" s="26">
        <v>0</v>
      </c>
    </row>
    <row r="152" spans="1:6" ht="12.75" customHeight="1" x14ac:dyDescent="0.2">
      <c r="A152" s="2"/>
      <c r="B152" s="25"/>
      <c r="C152" s="37"/>
      <c r="D152" s="23"/>
      <c r="E152" s="23"/>
      <c r="F152" s="26"/>
    </row>
    <row r="153" spans="1:6" ht="12.75" customHeight="1" x14ac:dyDescent="0.2">
      <c r="B153" s="24">
        <v>5300</v>
      </c>
      <c r="C153" s="38" t="s">
        <v>125</v>
      </c>
      <c r="D153" s="19">
        <f>SUM(D154:D154)</f>
        <v>0</v>
      </c>
      <c r="E153" s="19">
        <f>SUM(E154:E154)</f>
        <v>522046</v>
      </c>
      <c r="F153" s="20">
        <f>SUM(F154:F154)</f>
        <v>231904</v>
      </c>
    </row>
    <row r="154" spans="1:6" ht="12.75" customHeight="1" x14ac:dyDescent="0.2">
      <c r="B154" s="25">
        <v>53101</v>
      </c>
      <c r="C154" s="37" t="s">
        <v>126</v>
      </c>
      <c r="D154" s="23">
        <v>0</v>
      </c>
      <c r="E154" s="23">
        <v>522046</v>
      </c>
      <c r="F154" s="26">
        <v>231904</v>
      </c>
    </row>
    <row r="155" spans="1:6" s="7" customFormat="1" ht="12.75" customHeight="1" x14ac:dyDescent="0.2">
      <c r="A155" s="6"/>
      <c r="B155" s="25"/>
      <c r="C155" s="37"/>
      <c r="D155" s="23"/>
      <c r="E155" s="23"/>
      <c r="F155" s="26"/>
    </row>
    <row r="156" spans="1:6" ht="12.75" customHeight="1" x14ac:dyDescent="0.2">
      <c r="A156" s="7"/>
      <c r="B156" s="30">
        <v>5600</v>
      </c>
      <c r="C156" s="39" t="s">
        <v>110</v>
      </c>
      <c r="D156" s="19">
        <f>SUM(D157:D158)</f>
        <v>0</v>
      </c>
      <c r="E156" s="19">
        <f t="shared" ref="E156:F156" si="16">SUM(E157:E158)</f>
        <v>814862</v>
      </c>
      <c r="F156" s="20">
        <f t="shared" si="16"/>
        <v>0</v>
      </c>
    </row>
    <row r="157" spans="1:6" ht="12.75" customHeight="1" x14ac:dyDescent="0.2">
      <c r="A157" s="7"/>
      <c r="B157" s="25">
        <v>56701</v>
      </c>
      <c r="C157" s="37" t="s">
        <v>127</v>
      </c>
      <c r="D157" s="23">
        <v>0</v>
      </c>
      <c r="E157" s="23">
        <v>788462</v>
      </c>
      <c r="F157" s="26">
        <v>0</v>
      </c>
    </row>
    <row r="158" spans="1:6" s="7" customFormat="1" ht="12.75" customHeight="1" x14ac:dyDescent="0.2">
      <c r="B158" s="25">
        <v>56902</v>
      </c>
      <c r="C158" s="37" t="s">
        <v>128</v>
      </c>
      <c r="D158" s="23">
        <v>0</v>
      </c>
      <c r="E158" s="23">
        <v>26400</v>
      </c>
      <c r="F158" s="26">
        <v>0</v>
      </c>
    </row>
    <row r="159" spans="1:6" s="7" customFormat="1" ht="12.75" customHeight="1" x14ac:dyDescent="0.2">
      <c r="A159" s="6"/>
      <c r="B159" s="25"/>
      <c r="C159" s="37"/>
      <c r="D159" s="23"/>
      <c r="E159" s="23"/>
      <c r="F159" s="26"/>
    </row>
    <row r="160" spans="1:6" s="7" customFormat="1" ht="12.75" customHeight="1" x14ac:dyDescent="0.2">
      <c r="A160" s="8"/>
      <c r="B160" s="24">
        <v>6000</v>
      </c>
      <c r="C160" s="38" t="s">
        <v>111</v>
      </c>
      <c r="D160" s="19">
        <f>+D162</f>
        <v>0</v>
      </c>
      <c r="E160" s="19">
        <f>+E162</f>
        <v>26430600</v>
      </c>
      <c r="F160" s="20">
        <f t="shared" ref="F160" si="17">+F162</f>
        <v>320743</v>
      </c>
    </row>
    <row r="161" spans="1:6" ht="12.75" customHeight="1" x14ac:dyDescent="0.2">
      <c r="A161" s="8"/>
      <c r="B161" s="25"/>
      <c r="C161" s="37"/>
      <c r="D161" s="23"/>
      <c r="E161" s="23"/>
      <c r="F161" s="26"/>
    </row>
    <row r="162" spans="1:6" ht="12.75" customHeight="1" x14ac:dyDescent="0.2">
      <c r="A162" s="8"/>
      <c r="B162" s="24">
        <v>6200</v>
      </c>
      <c r="C162" s="38" t="s">
        <v>112</v>
      </c>
      <c r="D162" s="19">
        <f>+D163</f>
        <v>0</v>
      </c>
      <c r="E162" s="19">
        <f>+E163</f>
        <v>26430600</v>
      </c>
      <c r="F162" s="20">
        <f t="shared" ref="F162" si="18">+F163</f>
        <v>320743</v>
      </c>
    </row>
    <row r="163" spans="1:6" ht="12.75" customHeight="1" x14ac:dyDescent="0.2">
      <c r="B163" s="25">
        <v>62202</v>
      </c>
      <c r="C163" s="37" t="s">
        <v>113</v>
      </c>
      <c r="D163" s="23">
        <v>0</v>
      </c>
      <c r="E163" s="23">
        <v>26430600</v>
      </c>
      <c r="F163" s="26">
        <v>320743</v>
      </c>
    </row>
    <row r="164" spans="1:6" ht="12.75" customHeight="1" x14ac:dyDescent="0.2">
      <c r="B164" s="40"/>
      <c r="C164" s="34"/>
      <c r="D164" s="35"/>
      <c r="E164" s="35"/>
      <c r="F164" s="36"/>
    </row>
    <row r="165" spans="1:6" x14ac:dyDescent="0.2">
      <c r="A165" s="7"/>
      <c r="B165" s="3"/>
      <c r="C165" s="3"/>
      <c r="D165" s="4"/>
      <c r="E165" s="4"/>
    </row>
  </sheetData>
  <sheetProtection algorithmName="SHA-512" hashValue="H1cKg6HeBTUd11h8jV/yWqKAGdHcZA7rGDGdHI4TZELwqK8SkpZLxvhAKN/kcdAS6K6otaPxp1gYsuuGLWRY7w==" saltValue="7lBUu9XD7Kk3V4Q+bbGYJQ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6" fitToHeight="0" orientation="portrait" r:id="rId1"/>
  <headerFooter>
    <oddHeader>&amp;L&amp;G&amp;R&amp;G</oddHeader>
  </headerFooter>
  <rowBreaks count="3" manualBreakCount="3">
    <brk id="52" min="1" max="5" man="1"/>
    <brk id="88" min="1" max="5" man="1"/>
    <brk id="123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 2017</vt:lpstr>
      <vt:lpstr>Hoja1</vt:lpstr>
      <vt:lpstr>'2do Trimestre 2017'!Área_de_impresión</vt:lpstr>
      <vt:lpstr>'2do Trimestre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2017-07-20T17:18:15Z</cp:lastPrinted>
  <dcterms:created xsi:type="dcterms:W3CDTF">2016-10-04T21:04:57Z</dcterms:created>
  <dcterms:modified xsi:type="dcterms:W3CDTF">2017-07-20T18:29:28Z</dcterms:modified>
  <cp:contentStatus/>
</cp:coreProperties>
</file>