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autista\Desktop\respaldo\RICARDO\SIPOT\REPOSITORIO DGAFOS\2 Informes Trimestrales\1 Finanzas\2017\1erTrimestre\"/>
    </mc:Choice>
  </mc:AlternateContent>
  <bookViews>
    <workbookView xWindow="0" yWindow="0" windowWidth="19200" windowHeight="11460"/>
  </bookViews>
  <sheets>
    <sheet name="1er Trimestre 2017" sheetId="1" r:id="rId1"/>
  </sheets>
  <definedNames>
    <definedName name="_xlnm.Print_Area" localSheetId="0">'1er Trimestre 2017'!$B$2:$F$165</definedName>
    <definedName name="_xlnm.Print_Titles" localSheetId="0">'1er Trimestre 2017'!$2:$13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E46" i="1"/>
  <c r="D46" i="1"/>
  <c r="F157" i="1"/>
  <c r="E157" i="1"/>
  <c r="D157" i="1"/>
  <c r="D154" i="1"/>
  <c r="E154" i="1"/>
  <c r="F154" i="1"/>
  <c r="F163" i="1" l="1"/>
  <c r="F161" i="1" s="1"/>
  <c r="E163" i="1"/>
  <c r="E161" i="1" s="1"/>
  <c r="D163" i="1"/>
  <c r="D161" i="1" s="1"/>
  <c r="F150" i="1"/>
  <c r="E150" i="1"/>
  <c r="D150" i="1"/>
  <c r="F145" i="1"/>
  <c r="E145" i="1"/>
  <c r="D145" i="1"/>
  <c r="F135" i="1"/>
  <c r="E135" i="1"/>
  <c r="D135" i="1"/>
  <c r="F128" i="1"/>
  <c r="E128" i="1"/>
  <c r="D128" i="1"/>
  <c r="F124" i="1"/>
  <c r="E124" i="1"/>
  <c r="D124" i="1"/>
  <c r="F115" i="1"/>
  <c r="E115" i="1"/>
  <c r="D115" i="1"/>
  <c r="F110" i="1"/>
  <c r="E110" i="1"/>
  <c r="D110" i="1"/>
  <c r="F98" i="1"/>
  <c r="E98" i="1"/>
  <c r="D98" i="1"/>
  <c r="F89" i="1"/>
  <c r="E89" i="1"/>
  <c r="D89" i="1"/>
  <c r="F79" i="1"/>
  <c r="E79" i="1"/>
  <c r="D79" i="1"/>
  <c r="F72" i="1"/>
  <c r="E72" i="1"/>
  <c r="D72" i="1"/>
  <c r="F69" i="1"/>
  <c r="E69" i="1"/>
  <c r="D69" i="1"/>
  <c r="F65" i="1"/>
  <c r="E65" i="1"/>
  <c r="D65" i="1"/>
  <c r="F61" i="1"/>
  <c r="E61" i="1"/>
  <c r="D61" i="1"/>
  <c r="F55" i="1"/>
  <c r="E55" i="1"/>
  <c r="D55" i="1"/>
  <c r="F50" i="1"/>
  <c r="E50" i="1"/>
  <c r="D50" i="1"/>
  <c r="F38" i="1"/>
  <c r="E38" i="1"/>
  <c r="D38" i="1"/>
  <c r="F30" i="1"/>
  <c r="E30" i="1"/>
  <c r="D30" i="1"/>
  <c r="F26" i="1"/>
  <c r="E26" i="1"/>
  <c r="D26" i="1"/>
  <c r="F23" i="1"/>
  <c r="E23" i="1"/>
  <c r="D23" i="1"/>
  <c r="F20" i="1"/>
  <c r="E20" i="1"/>
  <c r="D20" i="1"/>
  <c r="E143" i="1" l="1"/>
  <c r="E18" i="1"/>
  <c r="D143" i="1"/>
  <c r="D141" i="1" s="1"/>
  <c r="D77" i="1"/>
  <c r="F143" i="1"/>
  <c r="F141" i="1" s="1"/>
  <c r="F53" i="1"/>
  <c r="F18" i="1"/>
  <c r="D53" i="1"/>
  <c r="F77" i="1"/>
  <c r="E141" i="1"/>
  <c r="E77" i="1"/>
  <c r="E53" i="1"/>
  <c r="D18" i="1"/>
  <c r="D16" i="1" l="1"/>
  <c r="D14" i="1" s="1"/>
  <c r="F16" i="1"/>
  <c r="F14" i="1" s="1"/>
  <c r="E16" i="1"/>
  <c r="E14" i="1" s="1"/>
</calcChain>
</file>

<file path=xl/sharedStrings.xml><?xml version="1.0" encoding="utf-8"?>
<sst xmlns="http://schemas.openxmlformats.org/spreadsheetml/2006/main" count="129" uniqueCount="129">
  <si>
    <t>FINANCIERA NACIONAL DE DESARROLLO AGROPECUARIO, RURAL, FORESTAL Y PESQUERO</t>
  </si>
  <si>
    <t>DIRECCIÓN GENERAL ADJUNTA DE FINANZAS, OPERACIONES Y SISTEMAS</t>
  </si>
  <si>
    <t>DIRECCIÓN EJECUTIVA DE FINANZAS</t>
  </si>
  <si>
    <t>GERENCIA DE PRESUPUESTO</t>
  </si>
  <si>
    <t>(cifras en pesos)</t>
  </si>
  <si>
    <t>PARTIDA</t>
  </si>
  <si>
    <t>C O N C E P T O</t>
  </si>
  <si>
    <t>PRESUPUESTO</t>
  </si>
  <si>
    <t>EJERCICIO PRESUPUESTAL</t>
  </si>
  <si>
    <t>ORIGINAL</t>
  </si>
  <si>
    <t>MODIFICADO</t>
  </si>
  <si>
    <t>GASTO DE ADMINISTRACIÓN</t>
  </si>
  <si>
    <t>GASTO CORRIENTE</t>
  </si>
  <si>
    <t>SERVICIOS PERSONALES</t>
  </si>
  <si>
    <t>REMUNERACIONES AL PERSONAL DE CARÁCTER PERMANENTE</t>
  </si>
  <si>
    <t>Sueldos base</t>
  </si>
  <si>
    <t>REMUNERACIONES AL PERSONAL DE CARÁCTER TRANSITORIO</t>
  </si>
  <si>
    <t>Retribuciones por servicios de carácter social</t>
  </si>
  <si>
    <t>REMUNERACIONES ADICIONALES Y ESPECIALES</t>
  </si>
  <si>
    <t>Primas de vacaciones y dominical</t>
  </si>
  <si>
    <t>Aguinaldo o gratificación de fin de año</t>
  </si>
  <si>
    <t>SEGURIDAD SOCIAL</t>
  </si>
  <si>
    <t>Aportaciones al IMSS</t>
  </si>
  <si>
    <t>Aportaciones al INFONAVIT</t>
  </si>
  <si>
    <t>Aportaciones al Sistema de Ahorro para el Retiro</t>
  </si>
  <si>
    <t>Cuotas para el seguro de vida del personal civil</t>
  </si>
  <si>
    <t>Cuotas para el seguro de gastos médicos del personal civil</t>
  </si>
  <si>
    <t>Seguros de responsabilidad civil, asistencia legal y otros seguros</t>
  </si>
  <si>
    <t>OTRAS PRESTACIONES SOCIALES Y ECONÓMICAS</t>
  </si>
  <si>
    <t>Cuotas para el fondo de ahorro del personal civil</t>
  </si>
  <si>
    <t>Pago de liquidaciones</t>
  </si>
  <si>
    <t>Prestaciones establecidas por Condiciones Generales de Trabajo o Contratos Colectivos de Trabajo</t>
  </si>
  <si>
    <t>Compensación garantizada</t>
  </si>
  <si>
    <t>Apoyos a la capacitación de los servidores públicos</t>
  </si>
  <si>
    <t>Otras prestaciones</t>
  </si>
  <si>
    <t>PREVISIONES</t>
  </si>
  <si>
    <t>Incrementos a las percepciones</t>
  </si>
  <si>
    <t>PAGO DE ESTIMULOS A SERVIDORES PÚBLICOS</t>
  </si>
  <si>
    <t>Estímulos por productividad y eficiencia</t>
  </si>
  <si>
    <t>MATERIALES Y SUMINISTROS</t>
  </si>
  <si>
    <t>MATERIALES DE ADMINISTRACION, EMISION DE DOCUMENTOS Y ARTICULOS OFICIALES</t>
  </si>
  <si>
    <t>Materiales y útiles de oficina</t>
  </si>
  <si>
    <t>Materiales y útiles para el procesamiento en equipos y bienes informáticos</t>
  </si>
  <si>
    <t>Material de apoyo informativo</t>
  </si>
  <si>
    <t>Material de limpieza</t>
  </si>
  <si>
    <t>ALIMENTOS Y UTENSILIOS</t>
  </si>
  <si>
    <t>Productos alimenticios para el personal en las instalaciones de las dependencias y entidades</t>
  </si>
  <si>
    <t>Utensilios para el servicio de alimentación</t>
  </si>
  <si>
    <t>PRODUCTOS QUÍMICOS, FARMACEUTICOS Y DE LABORATORIO</t>
  </si>
  <si>
    <t>Medicinas y productos farmacéuticos</t>
  </si>
  <si>
    <t>Materiales, accesorios y suministros médicos</t>
  </si>
  <si>
    <t>COMBUSTIBLES, LUBRICANTES Y ADITIVOS</t>
  </si>
  <si>
    <t>Combustibles, lubricantes y aditivos para vehículos terrestres, aéreos, marítimos, lacustres y fluviales destinados a servicios administrativos</t>
  </si>
  <si>
    <t>VESTUARIO, BLANCOS, PRENDAS DE PROTECCIÓN Y ARTÍCULOS DEPORTIVOS</t>
  </si>
  <si>
    <t>Vestuario y uniformes</t>
  </si>
  <si>
    <t>HERRAMIENTAS, REFACCIONES Y ACCESORIOS MENORES</t>
  </si>
  <si>
    <t>SERVICIOS GENERALES</t>
  </si>
  <si>
    <t>SERVICIOS BASICOS</t>
  </si>
  <si>
    <t>Servicio de energía eléctrica</t>
  </si>
  <si>
    <t>Servicio de agua</t>
  </si>
  <si>
    <t>Servicio telefónico convencional</t>
  </si>
  <si>
    <t>Servicio de telefonía celular</t>
  </si>
  <si>
    <t>Servicios de telecomunicaciones</t>
  </si>
  <si>
    <t>Servicios de conducción de señales analógicas y digitales</t>
  </si>
  <si>
    <t>Servicio postal</t>
  </si>
  <si>
    <t>Contratación de otros servicios</t>
  </si>
  <si>
    <t xml:space="preserve">SERVICIOS DE ARRENDAMIENTO </t>
  </si>
  <si>
    <t>Arrendamiento de edificios y locales</t>
  </si>
  <si>
    <t>Arrendamiento de equipo y bienes informáticos</t>
  </si>
  <si>
    <t>Arrendamiento de mobiliario</t>
  </si>
  <si>
    <t>Arrendamiento de vehículos terrestres, aéreos, marítimos, lacustres y fluviales para servicios administrativos</t>
  </si>
  <si>
    <t>Arrendamiento de vehículos terrestres, aéreos, marítimos, lacustres y fluviales para servidores públicos</t>
  </si>
  <si>
    <t>Arrendamiento de maquinaria y equipo</t>
  </si>
  <si>
    <t>Patentes, regalías y otros</t>
  </si>
  <si>
    <t>SERVICIOS PROFESIONALES, CIENTIFICOS, TECNICOS Y OTROS SERVICIOS</t>
  </si>
  <si>
    <t>Otras asesorías para la operación de programas</t>
  </si>
  <si>
    <t>Servicios relacionados con procedimientos jurisdiccionales</t>
  </si>
  <si>
    <t>Servicios de informática</t>
  </si>
  <si>
    <t>Servicios para capacitación a servidores públicos</t>
  </si>
  <si>
    <t>Otros servicios comerciales</t>
  </si>
  <si>
    <t>Impresión y elaboración de material informativo derivado de la operación de administración de las dependencias y entidades</t>
  </si>
  <si>
    <t>Información en medios masivos derivada de la operación y administración de las dependencias y entidades</t>
  </si>
  <si>
    <t>Servicios de vigilancias</t>
  </si>
  <si>
    <t>Subcontratación de servicios con terceros</t>
  </si>
  <si>
    <t>Servicios integrales</t>
  </si>
  <si>
    <t>SERVICIOS FINANCIEROS, BANCARIOS Y COMERCIALES</t>
  </si>
  <si>
    <t>Servicios bancarios y financieros</t>
  </si>
  <si>
    <t>Seguros de bienes patrimoniales</t>
  </si>
  <si>
    <t>Fletes y maniobras</t>
  </si>
  <si>
    <t>SERVICIOS DE INSTALACION, REPARACION, MANTENIMIENTO Y CONSERVACIÓN</t>
  </si>
  <si>
    <t>Mantenimiento y conservación de inmuebles para la prestación de servicios administrativos</t>
  </si>
  <si>
    <t>Mantenimiento y conservación de mobiliario y equipo de administración</t>
  </si>
  <si>
    <t>Mantenimiento y conservación de bienes informáticos</t>
  </si>
  <si>
    <t>Mantenimiento y conservación de vehículos terrestres, aéreos, marítimos, lacustres y fluviales</t>
  </si>
  <si>
    <t>Mantenimiento y conservación de maquinaria y equipo</t>
  </si>
  <si>
    <t>Servicios de lavandería, limpieza e higiene</t>
  </si>
  <si>
    <t>Servicios de jardinería y fumigación</t>
  </si>
  <si>
    <t>SERVICIOS DE COMUNICACIÓN SOCIAL Y PUBLICIDAD</t>
  </si>
  <si>
    <t>Difusión de mensajes comerciales para promover la venta de productos o servicios</t>
  </si>
  <si>
    <t>Servicios relacionados con monitoreo de información en medios masivos</t>
  </si>
  <si>
    <t>SERVICIOS DE TRASLADO Y VIATICOS</t>
  </si>
  <si>
    <t>Pasajes aéreos nacionales para servidores públicos de mando en el desempeño de comisiones y funciones oficiales</t>
  </si>
  <si>
    <t>Pasajes aéreos internacionales para servidores públicos en el desempeño de comisiones y funciones oficiales</t>
  </si>
  <si>
    <t>Viáticos nacionales para servidores públicos en el desempeño de funciones oficiales</t>
  </si>
  <si>
    <t>SERVICIOS OFICIALES</t>
  </si>
  <si>
    <t>OTROS SERVICIOS GENERALES</t>
  </si>
  <si>
    <t>Otros impuestos y derechos</t>
  </si>
  <si>
    <t>Impuesto sobre nóminas</t>
  </si>
  <si>
    <t>Participaciones en órganos de gobierno</t>
  </si>
  <si>
    <t>GASTO DE INVERSION</t>
  </si>
  <si>
    <t>BIENES MUEBLES, INMUEBLES E INTANGIBLES</t>
  </si>
  <si>
    <t>MOBILIARIO Y EQUIPO DE ADMINISTRACION</t>
  </si>
  <si>
    <t>Mobiliario</t>
  </si>
  <si>
    <t>Equipo de administración</t>
  </si>
  <si>
    <t>MOBILIARIO Y EQUIPO EDUCACIONAL Y RECREATIVO</t>
  </si>
  <si>
    <t>Equipos y aparatos audiovisuales</t>
  </si>
  <si>
    <t>Cámaras fotográficas y de video</t>
  </si>
  <si>
    <t>MAQUINARIA, OTROS EQUIPOS Y HERRAMIENTAS</t>
  </si>
  <si>
    <t>INVERSION PUBLICA</t>
  </si>
  <si>
    <t>OBRA PUBLICA EN BIENES PROPIOS</t>
  </si>
  <si>
    <t>Mantenimiento y rehabilitación de edificaciones no habitacionales</t>
  </si>
  <si>
    <t>SUBDIRECCIÓN CORPORATIVA DE FINANZAS</t>
  </si>
  <si>
    <t>Creación de plazas</t>
  </si>
  <si>
    <t>Biernes infomáticos</t>
  </si>
  <si>
    <t>EQUIPO E INSTRUMENTAL MEDICO Y DE LABORATORIO</t>
  </si>
  <si>
    <t>Equipo médico y de laboratorio</t>
  </si>
  <si>
    <t>Herramientas y máquinas herramienta</t>
  </si>
  <si>
    <t>Otros bienes muebles</t>
  </si>
  <si>
    <t>Estado del Ejercicio Presupuestal al 31 de marzo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</si>
</sst>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_);[Red]\(#,##0.0\)"/>
    <numFmt numFmtId="165" formatCode="#,##0.00_);[Red]\(#,##0.00\)"/>
    <numFmt numFmtId="166" formatCode="#,##0_);[Red]\(#,##0\)"/>
    <numFmt numFmtId="167" formatCode="#,##0_ ;[Red]\-#,##0\ "/>
    <numFmt numFmtId="168" formatCode="#,##0.000_);[Red]\(#,##0.000\)"/>
    <numFmt numFmtId="169" formatCode="#,##0.0000_);[Red]\(#,##0.0000\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164" fontId="1" fillId="0" borderId="0" xfId="1" applyNumberFormat="1" applyFill="1" applyBorder="1" applyProtection="1"/>
    <xf numFmtId="165" fontId="2" fillId="0" borderId="0" xfId="1" applyNumberFormat="1" applyFont="1" applyFill="1" applyBorder="1" applyAlignment="1" applyProtection="1">
      <alignment horizontal="center"/>
    </xf>
    <xf numFmtId="164" fontId="2" fillId="0" borderId="0" xfId="1" applyNumberFormat="1" applyFont="1" applyFill="1" applyBorder="1" applyAlignment="1" applyProtection="1">
      <alignment horizontal="center"/>
    </xf>
    <xf numFmtId="0" fontId="3" fillId="0" borderId="5" xfId="2" applyNumberFormat="1" applyFont="1" applyFill="1" applyBorder="1" applyAlignment="1" applyProtection="1">
      <alignment horizontal="center" vertical="center" wrapText="1"/>
    </xf>
    <xf numFmtId="164" fontId="3" fillId="0" borderId="6" xfId="1" applyNumberFormat="1" applyFont="1" applyFill="1" applyBorder="1" applyProtection="1"/>
    <xf numFmtId="164" fontId="4" fillId="0" borderId="7" xfId="1" applyNumberFormat="1" applyFont="1" applyFill="1" applyBorder="1" applyProtection="1"/>
    <xf numFmtId="164" fontId="4" fillId="0" borderId="8" xfId="1" applyNumberFormat="1" applyFont="1" applyFill="1" applyBorder="1" applyProtection="1"/>
    <xf numFmtId="166" fontId="4" fillId="0" borderId="7" xfId="1" applyNumberFormat="1" applyFont="1" applyFill="1" applyBorder="1" applyProtection="1"/>
    <xf numFmtId="164" fontId="5" fillId="0" borderId="0" xfId="1" applyNumberFormat="1" applyFont="1" applyFill="1" applyBorder="1" applyProtection="1"/>
    <xf numFmtId="0" fontId="3" fillId="0" borderId="9" xfId="1" applyFont="1" applyFill="1" applyBorder="1" applyAlignment="1"/>
    <xf numFmtId="0" fontId="3" fillId="0" borderId="10" xfId="1" applyFont="1" applyFill="1" applyBorder="1" applyAlignment="1"/>
    <xf numFmtId="167" fontId="3" fillId="0" borderId="0" xfId="1" applyNumberFormat="1" applyFont="1" applyFill="1" applyBorder="1" applyAlignment="1"/>
    <xf numFmtId="166" fontId="3" fillId="0" borderId="10" xfId="1" applyNumberFormat="1" applyFont="1" applyFill="1" applyBorder="1" applyProtection="1"/>
    <xf numFmtId="0" fontId="4" fillId="0" borderId="9" xfId="1" applyFont="1" applyFill="1" applyBorder="1" applyAlignment="1"/>
    <xf numFmtId="0" fontId="4" fillId="0" borderId="10" xfId="1" applyFont="1" applyFill="1" applyBorder="1" applyAlignment="1"/>
    <xf numFmtId="167" fontId="4" fillId="0" borderId="0" xfId="1" applyNumberFormat="1" applyFont="1" applyFill="1" applyBorder="1" applyAlignment="1"/>
    <xf numFmtId="1" fontId="3" fillId="0" borderId="9" xfId="1" applyNumberFormat="1" applyFont="1" applyFill="1" applyBorder="1" applyAlignment="1"/>
    <xf numFmtId="1" fontId="4" fillId="0" borderId="9" xfId="1" applyNumberFormat="1" applyFont="1" applyFill="1" applyBorder="1" applyAlignment="1"/>
    <xf numFmtId="166" fontId="4" fillId="0" borderId="10" xfId="1" applyNumberFormat="1" applyFont="1" applyFill="1" applyBorder="1" applyProtection="1"/>
    <xf numFmtId="168" fontId="6" fillId="0" borderId="0" xfId="1" applyNumberFormat="1" applyFont="1" applyFill="1" applyBorder="1" applyProtection="1"/>
    <xf numFmtId="164" fontId="6" fillId="0" borderId="0" xfId="1" applyNumberFormat="1" applyFont="1" applyFill="1" applyBorder="1" applyProtection="1"/>
    <xf numFmtId="169" fontId="1" fillId="0" borderId="0" xfId="1" applyNumberFormat="1" applyFill="1" applyBorder="1" applyProtection="1"/>
    <xf numFmtId="168" fontId="7" fillId="0" borderId="0" xfId="1" applyNumberFormat="1" applyFont="1" applyFill="1" applyBorder="1" applyProtection="1"/>
    <xf numFmtId="164" fontId="7" fillId="0" borderId="0" xfId="1" applyNumberFormat="1" applyFont="1" applyFill="1" applyBorder="1" applyProtection="1"/>
    <xf numFmtId="164" fontId="8" fillId="0" borderId="0" xfId="1" applyNumberFormat="1" applyFont="1" applyFill="1" applyBorder="1" applyProtection="1"/>
    <xf numFmtId="169" fontId="6" fillId="0" borderId="0" xfId="1" applyNumberFormat="1" applyFont="1" applyFill="1" applyBorder="1" applyProtection="1"/>
    <xf numFmtId="167" fontId="3" fillId="0" borderId="10" xfId="1" applyNumberFormat="1" applyFont="1" applyFill="1" applyBorder="1" applyAlignment="1"/>
    <xf numFmtId="164" fontId="1" fillId="0" borderId="0" xfId="1" applyNumberFormat="1" applyFont="1" applyFill="1" applyBorder="1" applyProtection="1"/>
    <xf numFmtId="1" fontId="4" fillId="0" borderId="9" xfId="1" applyNumberFormat="1" applyFont="1" applyFill="1" applyBorder="1" applyProtection="1"/>
    <xf numFmtId="164" fontId="4" fillId="0" borderId="10" xfId="1" applyNumberFormat="1" applyFont="1" applyFill="1" applyBorder="1" applyProtection="1"/>
    <xf numFmtId="1" fontId="4" fillId="0" borderId="9" xfId="1" applyNumberFormat="1" applyFont="1" applyFill="1" applyBorder="1" applyAlignment="1" applyProtection="1"/>
    <xf numFmtId="1" fontId="3" fillId="0" borderId="9" xfId="1" applyNumberFormat="1" applyFont="1" applyFill="1" applyBorder="1" applyProtection="1"/>
    <xf numFmtId="164" fontId="3" fillId="0" borderId="10" xfId="1" applyNumberFormat="1" applyFont="1" applyFill="1" applyBorder="1" applyProtection="1"/>
    <xf numFmtId="1" fontId="3" fillId="0" borderId="9" xfId="1" applyNumberFormat="1" applyFont="1" applyFill="1" applyBorder="1" applyAlignment="1" applyProtection="1"/>
    <xf numFmtId="1" fontId="4" fillId="0" borderId="11" xfId="1" applyNumberFormat="1" applyFont="1" applyFill="1" applyBorder="1" applyAlignment="1"/>
    <xf numFmtId="0" fontId="4" fillId="0" borderId="12" xfId="1" applyFont="1" applyFill="1" applyBorder="1" applyAlignment="1"/>
    <xf numFmtId="167" fontId="4" fillId="0" borderId="13" xfId="1" applyNumberFormat="1" applyFont="1" applyFill="1" applyBorder="1" applyAlignment="1"/>
    <xf numFmtId="166" fontId="4" fillId="0" borderId="12" xfId="1" applyNumberFormat="1" applyFont="1" applyFill="1" applyBorder="1" applyProtection="1"/>
    <xf numFmtId="1" fontId="4" fillId="0" borderId="10" xfId="1" applyNumberFormat="1" applyFont="1" applyFill="1" applyBorder="1" applyAlignment="1"/>
    <xf numFmtId="1" fontId="3" fillId="0" borderId="10" xfId="1" applyNumberFormat="1" applyFont="1" applyFill="1" applyBorder="1" applyAlignment="1"/>
    <xf numFmtId="1" fontId="3" fillId="0" borderId="10" xfId="1" applyNumberFormat="1" applyFont="1" applyFill="1" applyBorder="1" applyProtection="1"/>
    <xf numFmtId="0" fontId="4" fillId="0" borderId="11" xfId="1" applyFont="1" applyFill="1" applyBorder="1" applyAlignment="1"/>
    <xf numFmtId="0" fontId="1" fillId="0" borderId="0" xfId="1" applyFont="1" applyFill="1" applyBorder="1" applyAlignment="1"/>
    <xf numFmtId="167" fontId="1" fillId="0" borderId="0" xfId="1" applyNumberFormat="1" applyFont="1" applyFill="1" applyBorder="1" applyAlignment="1"/>
    <xf numFmtId="166" fontId="1" fillId="0" borderId="0" xfId="1" applyNumberFormat="1" applyFont="1" applyFill="1" applyBorder="1" applyProtection="1"/>
    <xf numFmtId="164" fontId="3" fillId="0" borderId="1" xfId="1" applyNumberFormat="1" applyFont="1" applyFill="1" applyBorder="1" applyAlignment="1" applyProtection="1">
      <alignment horizontal="center" vertical="center"/>
    </xf>
    <xf numFmtId="164" fontId="3" fillId="0" borderId="4" xfId="1" applyNumberFormat="1" applyFont="1" applyFill="1" applyBorder="1" applyAlignment="1" applyProtection="1">
      <alignment horizontal="center" vertical="center"/>
    </xf>
    <xf numFmtId="0" fontId="3" fillId="0" borderId="2" xfId="2" applyNumberFormat="1" applyFont="1" applyFill="1" applyBorder="1" applyAlignment="1" applyProtection="1">
      <alignment horizontal="center" vertical="center" wrapText="1"/>
    </xf>
    <xf numFmtId="0" fontId="3" fillId="0" borderId="3" xfId="2" applyNumberFormat="1" applyFont="1" applyFill="1" applyBorder="1" applyAlignment="1" applyProtection="1">
      <alignment horizontal="center" vertical="center" wrapText="1"/>
    </xf>
    <xf numFmtId="166" fontId="3" fillId="0" borderId="1" xfId="0" applyNumberFormat="1" applyFont="1" applyFill="1" applyBorder="1" applyAlignment="1" applyProtection="1">
      <alignment horizontal="center" vertical="center" wrapText="1"/>
    </xf>
    <xf numFmtId="166" fontId="3" fillId="0" borderId="4" xfId="0" applyNumberFormat="1" applyFont="1" applyFill="1" applyBorder="1" applyAlignment="1" applyProtection="1">
      <alignment horizontal="center" vertical="center" wrapText="1"/>
    </xf>
    <xf numFmtId="164" fontId="9" fillId="0" borderId="0" xfId="1" applyNumberFormat="1" applyFont="1" applyFill="1" applyBorder="1" applyAlignment="1" applyProtection="1">
      <alignment horizontal="center"/>
    </xf>
    <xf numFmtId="164" fontId="2" fillId="0" borderId="0" xfId="1" applyNumberFormat="1" applyFont="1" applyFill="1" applyBorder="1" applyAlignment="1" applyProtection="1">
      <alignment horizontal="center"/>
    </xf>
  </cellXfs>
  <cellStyles count="3">
    <cellStyle name="Normal" xfId="0" builtinId="0"/>
    <cellStyle name="Normal 10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66"/>
  <sheetViews>
    <sheetView tabSelected="1" zoomScaleNormal="100" workbookViewId="0">
      <selection activeCell="G12" sqref="G12"/>
    </sheetView>
  </sheetViews>
  <sheetFormatPr baseColWidth="10" defaultRowHeight="12.75" x14ac:dyDescent="0.2"/>
  <cols>
    <col min="1" max="1" width="5.7109375" style="1" customWidth="1"/>
    <col min="2" max="2" width="8.28515625" style="28" customWidth="1"/>
    <col min="3" max="3" width="59.7109375" style="28" customWidth="1"/>
    <col min="4" max="5" width="13.28515625" style="28" bestFit="1" customWidth="1"/>
    <col min="6" max="6" width="15.7109375" style="45" customWidth="1"/>
    <col min="7" max="7" width="22.7109375" style="1" bestFit="1" customWidth="1"/>
    <col min="8" max="8" width="18" style="1" bestFit="1" customWidth="1"/>
    <col min="9" max="16384" width="11.42578125" style="1"/>
  </cols>
  <sheetData>
    <row r="2" spans="1:6" ht="15" x14ac:dyDescent="0.25">
      <c r="B2" s="52" t="s">
        <v>0</v>
      </c>
      <c r="C2" s="52"/>
      <c r="D2" s="52"/>
      <c r="E2" s="52"/>
      <c r="F2" s="52"/>
    </row>
    <row r="3" spans="1:6" ht="15" x14ac:dyDescent="0.25">
      <c r="B3" s="52" t="s">
        <v>1</v>
      </c>
      <c r="C3" s="52"/>
      <c r="D3" s="52"/>
      <c r="E3" s="52"/>
      <c r="F3" s="52"/>
    </row>
    <row r="4" spans="1:6" ht="15" x14ac:dyDescent="0.25">
      <c r="B4" s="52" t="s">
        <v>2</v>
      </c>
      <c r="C4" s="52"/>
      <c r="D4" s="52"/>
      <c r="E4" s="52"/>
      <c r="F4" s="52"/>
    </row>
    <row r="5" spans="1:6" ht="15" x14ac:dyDescent="0.25">
      <c r="B5" s="52" t="s">
        <v>121</v>
      </c>
      <c r="C5" s="52"/>
      <c r="D5" s="52"/>
      <c r="E5" s="52"/>
      <c r="F5" s="52"/>
    </row>
    <row r="6" spans="1:6" ht="15" x14ac:dyDescent="0.25">
      <c r="B6" s="52" t="s">
        <v>3</v>
      </c>
      <c r="C6" s="52"/>
      <c r="D6" s="52"/>
      <c r="E6" s="52"/>
      <c r="F6" s="52"/>
    </row>
    <row r="7" spans="1:6" x14ac:dyDescent="0.2">
      <c r="B7" s="53" t="s">
        <v>128</v>
      </c>
      <c r="C7" s="53"/>
      <c r="D7" s="53"/>
      <c r="E7" s="53"/>
      <c r="F7" s="53"/>
    </row>
    <row r="8" spans="1:6" x14ac:dyDescent="0.2">
      <c r="B8" s="53" t="s">
        <v>4</v>
      </c>
      <c r="C8" s="53"/>
      <c r="D8" s="53"/>
      <c r="E8" s="53"/>
      <c r="F8" s="53"/>
    </row>
    <row r="9" spans="1:6" x14ac:dyDescent="0.2">
      <c r="B9" s="2"/>
      <c r="C9" s="2"/>
      <c r="D9" s="2"/>
      <c r="E9" s="2"/>
      <c r="F9" s="2"/>
    </row>
    <row r="11" spans="1:6" ht="15.75" customHeight="1" x14ac:dyDescent="0.2">
      <c r="B11" s="46" t="s">
        <v>5</v>
      </c>
      <c r="C11" s="46" t="s">
        <v>6</v>
      </c>
      <c r="D11" s="48" t="s">
        <v>7</v>
      </c>
      <c r="E11" s="49"/>
      <c r="F11" s="50" t="s">
        <v>8</v>
      </c>
    </row>
    <row r="12" spans="1:6" ht="15.75" customHeight="1" x14ac:dyDescent="0.2">
      <c r="A12" s="3"/>
      <c r="B12" s="47"/>
      <c r="C12" s="47"/>
      <c r="D12" s="4" t="s">
        <v>9</v>
      </c>
      <c r="E12" s="4" t="s">
        <v>10</v>
      </c>
      <c r="F12" s="51"/>
    </row>
    <row r="13" spans="1:6" ht="12.75" customHeight="1" x14ac:dyDescent="0.2">
      <c r="B13" s="5"/>
      <c r="C13" s="6"/>
      <c r="D13" s="7"/>
      <c r="E13" s="7"/>
      <c r="F13" s="8"/>
    </row>
    <row r="14" spans="1:6" s="9" customFormat="1" ht="12.75" customHeight="1" x14ac:dyDescent="0.2">
      <c r="B14" s="10" t="s">
        <v>11</v>
      </c>
      <c r="C14" s="11"/>
      <c r="D14" s="12">
        <f>SUM(D16,D141)</f>
        <v>1970635740</v>
      </c>
      <c r="E14" s="12">
        <f>SUM(E16,E141)</f>
        <v>1970635740</v>
      </c>
      <c r="F14" s="13">
        <f>SUM(F16,F141)</f>
        <v>344829996</v>
      </c>
    </row>
    <row r="15" spans="1:6" ht="12.75" customHeight="1" x14ac:dyDescent="0.2">
      <c r="B15" s="14"/>
      <c r="C15" s="15"/>
      <c r="D15" s="16"/>
      <c r="E15" s="16"/>
      <c r="F15" s="13"/>
    </row>
    <row r="16" spans="1:6" s="9" customFormat="1" ht="12.75" customHeight="1" x14ac:dyDescent="0.2">
      <c r="B16" s="10" t="s">
        <v>12</v>
      </c>
      <c r="C16" s="11"/>
      <c r="D16" s="12">
        <f>+D18+D53+D77</f>
        <v>1970635740</v>
      </c>
      <c r="E16" s="12">
        <f>+E18+E53+E77</f>
        <v>1932755140</v>
      </c>
      <c r="F16" s="13">
        <f>+F18+F53+F77</f>
        <v>340836973</v>
      </c>
    </row>
    <row r="17" spans="2:7" s="9" customFormat="1" ht="12.75" customHeight="1" x14ac:dyDescent="0.2">
      <c r="B17" s="14"/>
      <c r="C17" s="15"/>
      <c r="D17" s="16"/>
      <c r="E17" s="16"/>
      <c r="F17" s="13"/>
    </row>
    <row r="18" spans="2:7" s="9" customFormat="1" ht="12.75" customHeight="1" x14ac:dyDescent="0.2">
      <c r="B18" s="17">
        <v>1000</v>
      </c>
      <c r="C18" s="11" t="s">
        <v>13</v>
      </c>
      <c r="D18" s="12">
        <f>SUM(D20,D23,D26,D30,D38,D46,D50)</f>
        <v>809973560</v>
      </c>
      <c r="E18" s="12">
        <f>SUM(E20,E23,E26,E30,E38,E46,E50)</f>
        <v>809973560</v>
      </c>
      <c r="F18" s="13">
        <f>SUM(F20,F23,F26,F30,F38,F46,F50)</f>
        <v>201395044</v>
      </c>
    </row>
    <row r="19" spans="2:7" ht="12.75" customHeight="1" x14ac:dyDescent="0.2">
      <c r="B19" s="18"/>
      <c r="C19" s="15"/>
      <c r="D19" s="16"/>
      <c r="E19" s="16"/>
      <c r="F19" s="19"/>
    </row>
    <row r="20" spans="2:7" s="9" customFormat="1" ht="12.75" customHeight="1" x14ac:dyDescent="0.2">
      <c r="B20" s="17">
        <v>1100</v>
      </c>
      <c r="C20" s="11" t="s">
        <v>14</v>
      </c>
      <c r="D20" s="12">
        <f>+D21</f>
        <v>203380089</v>
      </c>
      <c r="E20" s="12">
        <f>+E21</f>
        <v>212772849</v>
      </c>
      <c r="F20" s="13">
        <f t="shared" ref="F20" si="0">+F21</f>
        <v>52398771</v>
      </c>
    </row>
    <row r="21" spans="2:7" s="21" customFormat="1" ht="12.75" customHeight="1" x14ac:dyDescent="0.2">
      <c r="B21" s="18">
        <v>11301</v>
      </c>
      <c r="C21" s="15" t="s">
        <v>15</v>
      </c>
      <c r="D21" s="16">
        <v>203380089</v>
      </c>
      <c r="E21" s="16">
        <v>212772849</v>
      </c>
      <c r="F21" s="19">
        <v>52398771</v>
      </c>
      <c r="G21" s="20"/>
    </row>
    <row r="22" spans="2:7" ht="12.75" customHeight="1" x14ac:dyDescent="0.2">
      <c r="B22" s="18"/>
      <c r="C22" s="15"/>
      <c r="D22" s="16"/>
      <c r="E22" s="16"/>
      <c r="F22" s="19"/>
      <c r="G22" s="22"/>
    </row>
    <row r="23" spans="2:7" s="9" customFormat="1" ht="12.75" customHeight="1" x14ac:dyDescent="0.2">
      <c r="B23" s="17">
        <v>1200</v>
      </c>
      <c r="C23" s="11" t="s">
        <v>16</v>
      </c>
      <c r="D23" s="12">
        <f>SUM(D24:D24)</f>
        <v>0</v>
      </c>
      <c r="E23" s="12">
        <f>SUM(E24:E24)</f>
        <v>0</v>
      </c>
      <c r="F23" s="13">
        <f>SUM(F24:F24)</f>
        <v>0</v>
      </c>
    </row>
    <row r="24" spans="2:7" s="24" customFormat="1" ht="12.75" customHeight="1" x14ac:dyDescent="0.2">
      <c r="B24" s="18">
        <v>12301</v>
      </c>
      <c r="C24" s="15" t="s">
        <v>17</v>
      </c>
      <c r="D24" s="16">
        <v>0</v>
      </c>
      <c r="E24" s="16">
        <v>0</v>
      </c>
      <c r="F24" s="19">
        <v>0</v>
      </c>
      <c r="G24" s="23"/>
    </row>
    <row r="25" spans="2:7" s="25" customFormat="1" ht="12.75" customHeight="1" x14ac:dyDescent="0.2">
      <c r="B25" s="18"/>
      <c r="C25" s="15"/>
      <c r="D25" s="16"/>
      <c r="E25" s="16"/>
      <c r="F25" s="19"/>
    </row>
    <row r="26" spans="2:7" s="9" customFormat="1" ht="12.75" customHeight="1" x14ac:dyDescent="0.2">
      <c r="B26" s="17">
        <v>1300</v>
      </c>
      <c r="C26" s="11" t="s">
        <v>18</v>
      </c>
      <c r="D26" s="12">
        <f>SUM(D27:D28)</f>
        <v>68137388</v>
      </c>
      <c r="E26" s="12">
        <f>SUM(E27:E28)</f>
        <v>71862316</v>
      </c>
      <c r="F26" s="13">
        <f t="shared" ref="F26" si="1">SUM(F27:F28)</f>
        <v>1686604</v>
      </c>
      <c r="G26" s="21"/>
    </row>
    <row r="27" spans="2:7" s="21" customFormat="1" ht="12.75" customHeight="1" x14ac:dyDescent="0.2">
      <c r="B27" s="18">
        <v>13201</v>
      </c>
      <c r="C27" s="15" t="s">
        <v>19</v>
      </c>
      <c r="D27" s="16">
        <v>5880597</v>
      </c>
      <c r="E27" s="16">
        <v>6141507</v>
      </c>
      <c r="F27" s="19">
        <v>1283182</v>
      </c>
      <c r="G27" s="26"/>
    </row>
    <row r="28" spans="2:7" s="21" customFormat="1" ht="12.75" customHeight="1" x14ac:dyDescent="0.2">
      <c r="B28" s="18">
        <v>13202</v>
      </c>
      <c r="C28" s="15" t="s">
        <v>20</v>
      </c>
      <c r="D28" s="16">
        <v>62256791</v>
      </c>
      <c r="E28" s="16">
        <v>65720809</v>
      </c>
      <c r="F28" s="19">
        <v>403422</v>
      </c>
    </row>
    <row r="29" spans="2:7" ht="12.75" customHeight="1" x14ac:dyDescent="0.2">
      <c r="B29" s="18"/>
      <c r="C29" s="15"/>
      <c r="D29" s="16"/>
      <c r="E29" s="16"/>
      <c r="F29" s="19"/>
    </row>
    <row r="30" spans="2:7" s="9" customFormat="1" ht="12.75" customHeight="1" x14ac:dyDescent="0.2">
      <c r="B30" s="17">
        <v>1400</v>
      </c>
      <c r="C30" s="11" t="s">
        <v>21</v>
      </c>
      <c r="D30" s="12">
        <f>SUM(D31:D36)</f>
        <v>110080859</v>
      </c>
      <c r="E30" s="12">
        <f>SUM(E31:E36)</f>
        <v>115371905</v>
      </c>
      <c r="F30" s="13">
        <f t="shared" ref="F30" si="2">SUM(F31:F36)</f>
        <v>28196580</v>
      </c>
    </row>
    <row r="31" spans="2:7" ht="12.75" customHeight="1" x14ac:dyDescent="0.2">
      <c r="B31" s="18">
        <v>14103</v>
      </c>
      <c r="C31" s="15" t="s">
        <v>22</v>
      </c>
      <c r="D31" s="16">
        <v>49306277</v>
      </c>
      <c r="E31" s="16">
        <v>51725004</v>
      </c>
      <c r="F31" s="19">
        <v>12879011</v>
      </c>
    </row>
    <row r="32" spans="2:7" s="24" customFormat="1" ht="12.75" customHeight="1" x14ac:dyDescent="0.2">
      <c r="B32" s="18">
        <v>14202</v>
      </c>
      <c r="C32" s="15" t="s">
        <v>23</v>
      </c>
      <c r="D32" s="16">
        <v>22341156</v>
      </c>
      <c r="E32" s="16">
        <v>23515519</v>
      </c>
      <c r="F32" s="19">
        <v>7350507</v>
      </c>
    </row>
    <row r="33" spans="1:6" s="21" customFormat="1" ht="12.75" customHeight="1" x14ac:dyDescent="0.2">
      <c r="B33" s="18">
        <v>14301</v>
      </c>
      <c r="C33" s="15" t="s">
        <v>24</v>
      </c>
      <c r="D33" s="16">
        <v>8936457</v>
      </c>
      <c r="E33" s="16">
        <v>9406202</v>
      </c>
      <c r="F33" s="19">
        <v>2940203</v>
      </c>
    </row>
    <row r="34" spans="1:6" s="24" customFormat="1" ht="12.75" customHeight="1" x14ac:dyDescent="0.2">
      <c r="B34" s="18">
        <v>14401</v>
      </c>
      <c r="C34" s="15" t="s">
        <v>25</v>
      </c>
      <c r="D34" s="16">
        <v>6437137</v>
      </c>
      <c r="E34" s="16">
        <v>6717722</v>
      </c>
      <c r="F34" s="19">
        <v>1385508</v>
      </c>
    </row>
    <row r="35" spans="1:6" s="24" customFormat="1" ht="12.75" customHeight="1" x14ac:dyDescent="0.2">
      <c r="B35" s="18">
        <v>14403</v>
      </c>
      <c r="C35" s="15" t="s">
        <v>26</v>
      </c>
      <c r="D35" s="16">
        <v>18250040</v>
      </c>
      <c r="E35" s="16">
        <v>19197666</v>
      </c>
      <c r="F35" s="19">
        <v>3641351</v>
      </c>
    </row>
    <row r="36" spans="1:6" ht="12.75" customHeight="1" x14ac:dyDescent="0.2">
      <c r="B36" s="18">
        <v>14406</v>
      </c>
      <c r="C36" s="15" t="s">
        <v>27</v>
      </c>
      <c r="D36" s="16">
        <v>4809792</v>
      </c>
      <c r="E36" s="16">
        <v>4809792</v>
      </c>
      <c r="F36" s="19">
        <v>0</v>
      </c>
    </row>
    <row r="37" spans="1:6" ht="12.75" customHeight="1" x14ac:dyDescent="0.2">
      <c r="A37" s="9"/>
      <c r="B37" s="18"/>
      <c r="C37" s="15"/>
      <c r="D37" s="16"/>
      <c r="E37" s="16"/>
      <c r="F37" s="19"/>
    </row>
    <row r="38" spans="1:6" s="9" customFormat="1" ht="12.75" customHeight="1" x14ac:dyDescent="0.2">
      <c r="B38" s="17">
        <v>1500</v>
      </c>
      <c r="C38" s="11" t="s">
        <v>28</v>
      </c>
      <c r="D38" s="12">
        <f>SUM(D39:D44)</f>
        <v>338861539</v>
      </c>
      <c r="E38" s="12">
        <f>SUM(E39:E44)</f>
        <v>356864263</v>
      </c>
      <c r="F38" s="13">
        <f t="shared" ref="F38" si="3">SUM(F39:F44)</f>
        <v>82891946</v>
      </c>
    </row>
    <row r="39" spans="1:6" s="21" customFormat="1" ht="12.75" customHeight="1" x14ac:dyDescent="0.2">
      <c r="B39" s="18">
        <v>15101</v>
      </c>
      <c r="C39" s="15" t="s">
        <v>29</v>
      </c>
      <c r="D39" s="16">
        <v>54192164</v>
      </c>
      <c r="E39" s="16">
        <v>57309780</v>
      </c>
      <c r="F39" s="19">
        <v>12537601</v>
      </c>
    </row>
    <row r="40" spans="1:6" s="21" customFormat="1" ht="12.75" customHeight="1" x14ac:dyDescent="0.2">
      <c r="B40" s="18">
        <v>15202</v>
      </c>
      <c r="C40" s="15" t="s">
        <v>30</v>
      </c>
      <c r="D40" s="16">
        <v>31116262</v>
      </c>
      <c r="E40" s="16">
        <v>31116262</v>
      </c>
      <c r="F40" s="19">
        <v>9940419</v>
      </c>
    </row>
    <row r="41" spans="1:6" s="21" customFormat="1" ht="12.75" customHeight="1" x14ac:dyDescent="0.2">
      <c r="B41" s="18">
        <v>15401</v>
      </c>
      <c r="C41" s="15" t="s">
        <v>31</v>
      </c>
      <c r="D41" s="16">
        <v>25858177</v>
      </c>
      <c r="E41" s="16">
        <v>25858177</v>
      </c>
      <c r="F41" s="19">
        <v>1643825</v>
      </c>
    </row>
    <row r="42" spans="1:6" s="24" customFormat="1" ht="12.75" customHeight="1" x14ac:dyDescent="0.2">
      <c r="B42" s="18">
        <v>15402</v>
      </c>
      <c r="C42" s="15" t="s">
        <v>32</v>
      </c>
      <c r="D42" s="16">
        <v>219883703</v>
      </c>
      <c r="E42" s="16">
        <v>234472606</v>
      </c>
      <c r="F42" s="19">
        <v>58302211</v>
      </c>
    </row>
    <row r="43" spans="1:6" s="21" customFormat="1" ht="12.75" customHeight="1" x14ac:dyDescent="0.2">
      <c r="B43" s="18">
        <v>15501</v>
      </c>
      <c r="C43" s="15" t="s">
        <v>33</v>
      </c>
      <c r="D43" s="16">
        <v>5029440</v>
      </c>
      <c r="E43" s="16">
        <v>5325645</v>
      </c>
      <c r="F43" s="19">
        <v>172587</v>
      </c>
    </row>
    <row r="44" spans="1:6" s="21" customFormat="1" ht="12.75" customHeight="1" x14ac:dyDescent="0.2">
      <c r="B44" s="18">
        <v>15901</v>
      </c>
      <c r="C44" s="15" t="s">
        <v>34</v>
      </c>
      <c r="D44" s="16">
        <v>2781793</v>
      </c>
      <c r="E44" s="16">
        <v>2781793</v>
      </c>
      <c r="F44" s="19">
        <v>295303</v>
      </c>
    </row>
    <row r="45" spans="1:6" s="9" customFormat="1" ht="12.75" customHeight="1" x14ac:dyDescent="0.2">
      <c r="B45" s="18"/>
      <c r="C45" s="15"/>
      <c r="D45" s="12"/>
      <c r="E45" s="12"/>
      <c r="F45" s="13"/>
    </row>
    <row r="46" spans="1:6" s="21" customFormat="1" ht="12.75" customHeight="1" x14ac:dyDescent="0.2">
      <c r="B46" s="17">
        <v>1600</v>
      </c>
      <c r="C46" s="11" t="s">
        <v>35</v>
      </c>
      <c r="D46" s="12">
        <f>SUM(D47:D48)</f>
        <v>54513685</v>
      </c>
      <c r="E46" s="12">
        <f t="shared" ref="E46:F46" si="4">SUM(E47:E48)</f>
        <v>18102227</v>
      </c>
      <c r="F46" s="13">
        <f t="shared" si="4"/>
        <v>0</v>
      </c>
    </row>
    <row r="47" spans="1:6" ht="12.75" customHeight="1" x14ac:dyDescent="0.2">
      <c r="B47" s="18">
        <v>16101</v>
      </c>
      <c r="C47" s="15" t="s">
        <v>36</v>
      </c>
      <c r="D47" s="16">
        <v>14462668</v>
      </c>
      <c r="E47" s="16">
        <v>14462668</v>
      </c>
      <c r="F47" s="19">
        <v>0</v>
      </c>
    </row>
    <row r="48" spans="1:6" ht="12.75" customHeight="1" x14ac:dyDescent="0.2">
      <c r="B48" s="18">
        <v>16102</v>
      </c>
      <c r="C48" s="15" t="s">
        <v>122</v>
      </c>
      <c r="D48" s="16">
        <v>40051017</v>
      </c>
      <c r="E48" s="16">
        <v>3639559</v>
      </c>
      <c r="F48" s="19">
        <v>0</v>
      </c>
    </row>
    <row r="49" spans="1:6" s="21" customFormat="1" ht="12.75" customHeight="1" x14ac:dyDescent="0.2">
      <c r="B49" s="18"/>
      <c r="C49" s="15"/>
      <c r="D49" s="16"/>
      <c r="E49" s="16"/>
      <c r="F49" s="19"/>
    </row>
    <row r="50" spans="1:6" s="9" customFormat="1" ht="12.75" customHeight="1" x14ac:dyDescent="0.2">
      <c r="B50" s="17">
        <v>1700</v>
      </c>
      <c r="C50" s="11" t="s">
        <v>37</v>
      </c>
      <c r="D50" s="12">
        <f>+D51</f>
        <v>35000000</v>
      </c>
      <c r="E50" s="12">
        <f t="shared" ref="E50:F50" si="5">+E51</f>
        <v>35000000</v>
      </c>
      <c r="F50" s="13">
        <f t="shared" si="5"/>
        <v>36221143</v>
      </c>
    </row>
    <row r="51" spans="1:6" s="21" customFormat="1" ht="12.75" customHeight="1" x14ac:dyDescent="0.2">
      <c r="B51" s="18">
        <v>17101</v>
      </c>
      <c r="C51" s="15" t="s">
        <v>38</v>
      </c>
      <c r="D51" s="16">
        <v>35000000</v>
      </c>
      <c r="E51" s="16">
        <v>35000000</v>
      </c>
      <c r="F51" s="19">
        <v>36221143</v>
      </c>
    </row>
    <row r="52" spans="1:6" s="21" customFormat="1" ht="12.75" customHeight="1" x14ac:dyDescent="0.2">
      <c r="B52" s="18"/>
      <c r="C52" s="15"/>
      <c r="D52" s="16"/>
      <c r="E52" s="16"/>
      <c r="F52" s="19"/>
    </row>
    <row r="53" spans="1:6" ht="12.75" customHeight="1" x14ac:dyDescent="0.2">
      <c r="A53" s="9"/>
      <c r="B53" s="17">
        <v>2000</v>
      </c>
      <c r="C53" s="11" t="s">
        <v>39</v>
      </c>
      <c r="D53" s="12">
        <f t="shared" ref="D53:E53" si="6">+D55+D61+D65+D69+D72+D75</f>
        <v>12402259</v>
      </c>
      <c r="E53" s="12">
        <f t="shared" si="6"/>
        <v>12402259</v>
      </c>
      <c r="F53" s="27">
        <f>+F55+F61+F65+F69+F72+F75</f>
        <v>851420</v>
      </c>
    </row>
    <row r="54" spans="1:6" s="21" customFormat="1" ht="12.75" customHeight="1" x14ac:dyDescent="0.2">
      <c r="A54" s="1"/>
      <c r="B54" s="18"/>
      <c r="C54" s="15"/>
      <c r="D54" s="16"/>
      <c r="E54" s="16"/>
      <c r="F54" s="19"/>
    </row>
    <row r="55" spans="1:6" s="21" customFormat="1" ht="12.75" customHeight="1" x14ac:dyDescent="0.2">
      <c r="A55" s="9"/>
      <c r="B55" s="17">
        <v>2100</v>
      </c>
      <c r="C55" s="11" t="s">
        <v>40</v>
      </c>
      <c r="D55" s="12">
        <f>SUM(D56:D59)</f>
        <v>5540347</v>
      </c>
      <c r="E55" s="12">
        <f>SUM(E56:E59)</f>
        <v>5540347</v>
      </c>
      <c r="F55" s="13">
        <f t="shared" ref="F55" si="7">SUM(F56:F59)</f>
        <v>174573</v>
      </c>
    </row>
    <row r="56" spans="1:6" s="24" customFormat="1" ht="12.75" customHeight="1" x14ac:dyDescent="0.2">
      <c r="A56" s="21"/>
      <c r="B56" s="18">
        <v>21101</v>
      </c>
      <c r="C56" s="15" t="s">
        <v>41</v>
      </c>
      <c r="D56" s="16">
        <v>4344320</v>
      </c>
      <c r="E56" s="16">
        <v>4344320</v>
      </c>
      <c r="F56" s="19">
        <v>126011</v>
      </c>
    </row>
    <row r="57" spans="1:6" ht="12.75" customHeight="1" x14ac:dyDescent="0.2">
      <c r="B57" s="18">
        <v>21401</v>
      </c>
      <c r="C57" s="15" t="s">
        <v>42</v>
      </c>
      <c r="D57" s="16">
        <v>348000</v>
      </c>
      <c r="E57" s="16">
        <v>348000</v>
      </c>
      <c r="F57" s="19">
        <v>2381</v>
      </c>
    </row>
    <row r="58" spans="1:6" ht="12.75" customHeight="1" x14ac:dyDescent="0.2">
      <c r="B58" s="18">
        <v>21501</v>
      </c>
      <c r="C58" s="15" t="s">
        <v>43</v>
      </c>
      <c r="D58" s="16">
        <v>848027</v>
      </c>
      <c r="E58" s="16">
        <v>848027</v>
      </c>
      <c r="F58" s="19">
        <v>46181</v>
      </c>
    </row>
    <row r="59" spans="1:6" s="21" customFormat="1" ht="12.75" customHeight="1" x14ac:dyDescent="0.2">
      <c r="B59" s="18">
        <v>21601</v>
      </c>
      <c r="C59" s="15" t="s">
        <v>44</v>
      </c>
      <c r="D59" s="16">
        <v>0</v>
      </c>
      <c r="E59" s="16">
        <v>0</v>
      </c>
      <c r="F59" s="19">
        <v>0</v>
      </c>
    </row>
    <row r="60" spans="1:6" s="21" customFormat="1" ht="12.75" customHeight="1" x14ac:dyDescent="0.2">
      <c r="A60" s="1"/>
      <c r="B60" s="18"/>
      <c r="C60" s="15"/>
      <c r="D60" s="16"/>
      <c r="E60" s="16"/>
      <c r="F60" s="19"/>
    </row>
    <row r="61" spans="1:6" ht="12.75" customHeight="1" x14ac:dyDescent="0.2">
      <c r="A61" s="9"/>
      <c r="B61" s="17">
        <v>2200</v>
      </c>
      <c r="C61" s="11" t="s">
        <v>45</v>
      </c>
      <c r="D61" s="12">
        <f>SUM(D62:D63)</f>
        <v>1661000</v>
      </c>
      <c r="E61" s="12">
        <f>SUM(E62:E63)</f>
        <v>1661000</v>
      </c>
      <c r="F61" s="13">
        <f>SUM(F62:F63)</f>
        <v>437463</v>
      </c>
    </row>
    <row r="62" spans="1:6" s="24" customFormat="1" ht="12.75" customHeight="1" x14ac:dyDescent="0.2">
      <c r="A62" s="21"/>
      <c r="B62" s="18">
        <v>22104</v>
      </c>
      <c r="C62" s="15" t="s">
        <v>46</v>
      </c>
      <c r="D62" s="16">
        <v>1661000</v>
      </c>
      <c r="E62" s="16">
        <v>1661000</v>
      </c>
      <c r="F62" s="19">
        <v>437463</v>
      </c>
    </row>
    <row r="63" spans="1:6" s="21" customFormat="1" ht="12.75" customHeight="1" x14ac:dyDescent="0.2">
      <c r="A63" s="1"/>
      <c r="B63" s="18">
        <v>22301</v>
      </c>
      <c r="C63" s="15" t="s">
        <v>47</v>
      </c>
      <c r="D63" s="16">
        <v>0</v>
      </c>
      <c r="E63" s="16">
        <v>0</v>
      </c>
      <c r="F63" s="19">
        <v>0</v>
      </c>
    </row>
    <row r="64" spans="1:6" s="24" customFormat="1" ht="12.75" customHeight="1" x14ac:dyDescent="0.2">
      <c r="A64" s="21"/>
      <c r="B64" s="18"/>
      <c r="C64" s="15"/>
      <c r="D64" s="16"/>
      <c r="E64" s="16"/>
      <c r="F64" s="19"/>
    </row>
    <row r="65" spans="1:6" ht="12.75" customHeight="1" x14ac:dyDescent="0.2">
      <c r="A65" s="9"/>
      <c r="B65" s="17">
        <v>2500</v>
      </c>
      <c r="C65" s="11" t="s">
        <v>48</v>
      </c>
      <c r="D65" s="12">
        <f>+D66+D67</f>
        <v>250000</v>
      </c>
      <c r="E65" s="12">
        <f t="shared" ref="E65:F65" si="8">+E66+E67</f>
        <v>250000</v>
      </c>
      <c r="F65" s="13">
        <f t="shared" si="8"/>
        <v>1203</v>
      </c>
    </row>
    <row r="66" spans="1:6" ht="12.75" customHeight="1" x14ac:dyDescent="0.2">
      <c r="B66" s="18">
        <v>25301</v>
      </c>
      <c r="C66" s="15" t="s">
        <v>49</v>
      </c>
      <c r="D66" s="16">
        <v>250000</v>
      </c>
      <c r="E66" s="16">
        <v>250000</v>
      </c>
      <c r="F66" s="19">
        <v>1203</v>
      </c>
    </row>
    <row r="67" spans="1:6" ht="12.75" customHeight="1" x14ac:dyDescent="0.2">
      <c r="B67" s="18">
        <v>25401</v>
      </c>
      <c r="C67" s="15" t="s">
        <v>50</v>
      </c>
      <c r="D67" s="16">
        <v>0</v>
      </c>
      <c r="E67" s="16">
        <v>0</v>
      </c>
      <c r="F67" s="19">
        <v>0</v>
      </c>
    </row>
    <row r="68" spans="1:6" s="24" customFormat="1" ht="12.75" customHeight="1" x14ac:dyDescent="0.2">
      <c r="A68" s="21"/>
      <c r="B68" s="18"/>
      <c r="C68" s="15"/>
      <c r="D68" s="16"/>
      <c r="E68" s="16"/>
      <c r="F68" s="19"/>
    </row>
    <row r="69" spans="1:6" ht="12.75" customHeight="1" x14ac:dyDescent="0.2">
      <c r="A69" s="24"/>
      <c r="B69" s="17">
        <v>2600</v>
      </c>
      <c r="C69" s="11" t="s">
        <v>51</v>
      </c>
      <c r="D69" s="12">
        <f>+D70</f>
        <v>2450912</v>
      </c>
      <c r="E69" s="12">
        <f>+E70</f>
        <v>2450912</v>
      </c>
      <c r="F69" s="13">
        <f t="shared" ref="F69" si="9">+F70</f>
        <v>238181</v>
      </c>
    </row>
    <row r="70" spans="1:6" s="21" customFormat="1" ht="12.75" customHeight="1" x14ac:dyDescent="0.2">
      <c r="A70" s="1"/>
      <c r="B70" s="18">
        <v>26103</v>
      </c>
      <c r="C70" s="15" t="s">
        <v>52</v>
      </c>
      <c r="D70" s="16">
        <v>2450912</v>
      </c>
      <c r="E70" s="16">
        <v>2450912</v>
      </c>
      <c r="F70" s="19">
        <v>238181</v>
      </c>
    </row>
    <row r="71" spans="1:6" s="21" customFormat="1" ht="12.75" customHeight="1" x14ac:dyDescent="0.2">
      <c r="A71" s="1"/>
      <c r="B71" s="18"/>
      <c r="C71" s="15"/>
      <c r="D71" s="16"/>
      <c r="E71" s="16"/>
      <c r="F71" s="19"/>
    </row>
    <row r="72" spans="1:6" s="21" customFormat="1" ht="12.75" customHeight="1" x14ac:dyDescent="0.2">
      <c r="B72" s="17">
        <v>2700</v>
      </c>
      <c r="C72" s="11" t="s">
        <v>53</v>
      </c>
      <c r="D72" s="12">
        <f>+D73</f>
        <v>2500000</v>
      </c>
      <c r="E72" s="12">
        <f>+E73</f>
        <v>2500000</v>
      </c>
      <c r="F72" s="13">
        <f t="shared" ref="F72" si="10">+F73</f>
        <v>0</v>
      </c>
    </row>
    <row r="73" spans="1:6" ht="12.75" customHeight="1" x14ac:dyDescent="0.2">
      <c r="A73" s="21"/>
      <c r="B73" s="18">
        <v>27101</v>
      </c>
      <c r="C73" s="15" t="s">
        <v>54</v>
      </c>
      <c r="D73" s="16">
        <v>2500000</v>
      </c>
      <c r="E73" s="16">
        <v>2500000</v>
      </c>
      <c r="F73" s="19">
        <v>0</v>
      </c>
    </row>
    <row r="74" spans="1:6" ht="12.75" customHeight="1" x14ac:dyDescent="0.2">
      <c r="A74" s="21"/>
      <c r="B74" s="18"/>
      <c r="C74" s="15"/>
      <c r="D74" s="16"/>
      <c r="E74" s="16"/>
      <c r="F74" s="19"/>
    </row>
    <row r="75" spans="1:6" ht="12.75" customHeight="1" x14ac:dyDescent="0.2">
      <c r="A75" s="21"/>
      <c r="B75" s="17">
        <v>2900</v>
      </c>
      <c r="C75" s="11" t="s">
        <v>55</v>
      </c>
      <c r="D75" s="12">
        <v>0</v>
      </c>
      <c r="E75" s="12">
        <v>0</v>
      </c>
      <c r="F75" s="13">
        <v>0</v>
      </c>
    </row>
    <row r="76" spans="1:6" s="24" customFormat="1" ht="12.75" customHeight="1" x14ac:dyDescent="0.2">
      <c r="A76" s="21"/>
      <c r="B76" s="18"/>
      <c r="C76" s="15"/>
      <c r="D76" s="16"/>
      <c r="E76" s="16"/>
      <c r="F76" s="19"/>
    </row>
    <row r="77" spans="1:6" s="24" customFormat="1" ht="12.75" customHeight="1" x14ac:dyDescent="0.2">
      <c r="A77" s="9"/>
      <c r="B77" s="17">
        <v>3000</v>
      </c>
      <c r="C77" s="11" t="s">
        <v>56</v>
      </c>
      <c r="D77" s="12">
        <f>+D79+D89+D98+D110+D115+D124+D128+D133+D135</f>
        <v>1148259921</v>
      </c>
      <c r="E77" s="12">
        <f>+E79+E89+E98+E110+E115+E124+E128+E133+E135</f>
        <v>1110379321</v>
      </c>
      <c r="F77" s="13">
        <f>+F79+F89+F98+F110+F115+F124+F128+F133+F135</f>
        <v>138590509</v>
      </c>
    </row>
    <row r="78" spans="1:6" s="21" customFormat="1" ht="12.75" customHeight="1" x14ac:dyDescent="0.2">
      <c r="A78" s="1"/>
      <c r="B78" s="18"/>
      <c r="C78" s="15"/>
      <c r="D78" s="16"/>
      <c r="E78" s="16"/>
      <c r="F78" s="19"/>
    </row>
    <row r="79" spans="1:6" s="21" customFormat="1" ht="12.75" customHeight="1" x14ac:dyDescent="0.2">
      <c r="A79" s="9"/>
      <c r="B79" s="17">
        <v>3100</v>
      </c>
      <c r="C79" s="11" t="s">
        <v>57</v>
      </c>
      <c r="D79" s="12">
        <f>SUM(D80:D87)</f>
        <v>175793581</v>
      </c>
      <c r="E79" s="12">
        <f>SUM(E80:E87)</f>
        <v>175793581</v>
      </c>
      <c r="F79" s="13">
        <f>SUM(F80:F87)</f>
        <v>25408134</v>
      </c>
    </row>
    <row r="80" spans="1:6" s="21" customFormat="1" ht="12.75" customHeight="1" x14ac:dyDescent="0.2">
      <c r="B80" s="18">
        <v>31101</v>
      </c>
      <c r="C80" s="15" t="s">
        <v>58</v>
      </c>
      <c r="D80" s="16">
        <v>12309421</v>
      </c>
      <c r="E80" s="16">
        <v>12309421</v>
      </c>
      <c r="F80" s="19">
        <v>2608347</v>
      </c>
    </row>
    <row r="81" spans="1:6" s="28" customFormat="1" ht="12.75" customHeight="1" x14ac:dyDescent="0.2">
      <c r="A81" s="24"/>
      <c r="B81" s="18">
        <v>31301</v>
      </c>
      <c r="C81" s="15" t="s">
        <v>59</v>
      </c>
      <c r="D81" s="16">
        <v>1282411</v>
      </c>
      <c r="E81" s="16">
        <v>1282411</v>
      </c>
      <c r="F81" s="19">
        <v>437498</v>
      </c>
    </row>
    <row r="82" spans="1:6" s="24" customFormat="1" ht="12.75" customHeight="1" x14ac:dyDescent="0.2">
      <c r="B82" s="18">
        <v>31401</v>
      </c>
      <c r="C82" s="15" t="s">
        <v>60</v>
      </c>
      <c r="D82" s="16">
        <v>5923901</v>
      </c>
      <c r="E82" s="16">
        <v>5923901</v>
      </c>
      <c r="F82" s="19">
        <v>645556</v>
      </c>
    </row>
    <row r="83" spans="1:6" ht="12.75" customHeight="1" x14ac:dyDescent="0.2">
      <c r="A83" s="24"/>
      <c r="B83" s="18">
        <v>31501</v>
      </c>
      <c r="C83" s="15" t="s">
        <v>61</v>
      </c>
      <c r="D83" s="16">
        <v>974068</v>
      </c>
      <c r="E83" s="16">
        <v>974068</v>
      </c>
      <c r="F83" s="19">
        <v>74856</v>
      </c>
    </row>
    <row r="84" spans="1:6" s="24" customFormat="1" ht="12.75" customHeight="1" x14ac:dyDescent="0.2">
      <c r="B84" s="18">
        <v>31602</v>
      </c>
      <c r="C84" s="15" t="s">
        <v>62</v>
      </c>
      <c r="D84" s="16">
        <v>148084924</v>
      </c>
      <c r="E84" s="16">
        <v>148084924</v>
      </c>
      <c r="F84" s="19">
        <v>20559216</v>
      </c>
    </row>
    <row r="85" spans="1:6" s="21" customFormat="1" ht="12.75" customHeight="1" x14ac:dyDescent="0.2">
      <c r="B85" s="18">
        <v>31701</v>
      </c>
      <c r="C85" s="15" t="s">
        <v>63</v>
      </c>
      <c r="D85" s="16">
        <v>731957</v>
      </c>
      <c r="E85" s="16">
        <v>731957</v>
      </c>
      <c r="F85" s="19">
        <v>24575</v>
      </c>
    </row>
    <row r="86" spans="1:6" s="24" customFormat="1" ht="12.75" customHeight="1" x14ac:dyDescent="0.2">
      <c r="A86" s="21"/>
      <c r="B86" s="18">
        <v>31801</v>
      </c>
      <c r="C86" s="15" t="s">
        <v>64</v>
      </c>
      <c r="D86" s="16">
        <v>1981459</v>
      </c>
      <c r="E86" s="16">
        <v>1981459</v>
      </c>
      <c r="F86" s="19">
        <v>398922</v>
      </c>
    </row>
    <row r="87" spans="1:6" s="24" customFormat="1" ht="12.75" customHeight="1" x14ac:dyDescent="0.2">
      <c r="B87" s="18">
        <v>31902</v>
      </c>
      <c r="C87" s="15" t="s">
        <v>65</v>
      </c>
      <c r="D87" s="16">
        <v>4505440</v>
      </c>
      <c r="E87" s="16">
        <v>4505440</v>
      </c>
      <c r="F87" s="19">
        <v>659164</v>
      </c>
    </row>
    <row r="88" spans="1:6" ht="12.75" customHeight="1" x14ac:dyDescent="0.2">
      <c r="A88" s="24"/>
      <c r="B88" s="29"/>
      <c r="C88" s="30"/>
      <c r="D88" s="16"/>
      <c r="E88" s="16"/>
      <c r="F88" s="19"/>
    </row>
    <row r="89" spans="1:6" s="21" customFormat="1" ht="12.75" customHeight="1" x14ac:dyDescent="0.2">
      <c r="A89" s="24"/>
      <c r="B89" s="17">
        <v>3200</v>
      </c>
      <c r="C89" s="11" t="s">
        <v>66</v>
      </c>
      <c r="D89" s="12">
        <f t="shared" ref="D89:F89" si="11">SUM(D90:D96)</f>
        <v>190838794</v>
      </c>
      <c r="E89" s="12">
        <f t="shared" si="11"/>
        <v>190838794</v>
      </c>
      <c r="F89" s="13">
        <f t="shared" si="11"/>
        <v>17400769</v>
      </c>
    </row>
    <row r="90" spans="1:6" ht="12.75" customHeight="1" x14ac:dyDescent="0.2">
      <c r="B90" s="18">
        <v>32201</v>
      </c>
      <c r="C90" s="15" t="s">
        <v>67</v>
      </c>
      <c r="D90" s="16">
        <v>21037126</v>
      </c>
      <c r="E90" s="16">
        <v>21037126</v>
      </c>
      <c r="F90" s="19">
        <v>3073042</v>
      </c>
    </row>
    <row r="91" spans="1:6" s="24" customFormat="1" ht="12.75" customHeight="1" x14ac:dyDescent="0.2">
      <c r="B91" s="18">
        <v>32301</v>
      </c>
      <c r="C91" s="15" t="s">
        <v>68</v>
      </c>
      <c r="D91" s="16">
        <v>80317827</v>
      </c>
      <c r="E91" s="16">
        <v>80317827</v>
      </c>
      <c r="F91" s="19">
        <v>2980794</v>
      </c>
    </row>
    <row r="92" spans="1:6" s="24" customFormat="1" ht="12.75" customHeight="1" x14ac:dyDescent="0.2">
      <c r="B92" s="18">
        <v>32302</v>
      </c>
      <c r="C92" s="15" t="s">
        <v>69</v>
      </c>
      <c r="D92" s="16">
        <v>0</v>
      </c>
      <c r="E92" s="16">
        <v>0</v>
      </c>
      <c r="F92" s="19">
        <v>0</v>
      </c>
    </row>
    <row r="93" spans="1:6" s="24" customFormat="1" ht="12.75" customHeight="1" x14ac:dyDescent="0.2">
      <c r="A93" s="1"/>
      <c r="B93" s="18">
        <v>32503</v>
      </c>
      <c r="C93" s="15" t="s">
        <v>70</v>
      </c>
      <c r="D93" s="16">
        <v>11192520</v>
      </c>
      <c r="E93" s="16">
        <v>11192520</v>
      </c>
      <c r="F93" s="19">
        <v>2314280</v>
      </c>
    </row>
    <row r="94" spans="1:6" s="24" customFormat="1" ht="12.75" customHeight="1" x14ac:dyDescent="0.2">
      <c r="B94" s="18">
        <v>32505</v>
      </c>
      <c r="C94" s="15" t="s">
        <v>71</v>
      </c>
      <c r="D94" s="16">
        <v>36960000</v>
      </c>
      <c r="E94" s="16">
        <v>36960000</v>
      </c>
      <c r="F94" s="19">
        <v>8578427</v>
      </c>
    </row>
    <row r="95" spans="1:6" s="24" customFormat="1" ht="12.75" customHeight="1" x14ac:dyDescent="0.2">
      <c r="B95" s="18">
        <v>32601</v>
      </c>
      <c r="C95" s="15" t="s">
        <v>72</v>
      </c>
      <c r="D95" s="16">
        <v>73665</v>
      </c>
      <c r="E95" s="16">
        <v>73665</v>
      </c>
      <c r="F95" s="19">
        <v>14679</v>
      </c>
    </row>
    <row r="96" spans="1:6" s="24" customFormat="1" ht="12.75" customHeight="1" x14ac:dyDescent="0.2">
      <c r="A96" s="1"/>
      <c r="B96" s="18">
        <v>32701</v>
      </c>
      <c r="C96" s="15" t="s">
        <v>73</v>
      </c>
      <c r="D96" s="16">
        <v>41257656</v>
      </c>
      <c r="E96" s="16">
        <v>41257656</v>
      </c>
      <c r="F96" s="19">
        <v>439547</v>
      </c>
    </row>
    <row r="97" spans="1:6" s="24" customFormat="1" ht="12.75" customHeight="1" x14ac:dyDescent="0.2">
      <c r="B97" s="29"/>
      <c r="C97" s="30"/>
      <c r="D97" s="16"/>
      <c r="E97" s="16"/>
      <c r="F97" s="19"/>
    </row>
    <row r="98" spans="1:6" s="24" customFormat="1" ht="12.75" customHeight="1" x14ac:dyDescent="0.2">
      <c r="B98" s="17">
        <v>3300</v>
      </c>
      <c r="C98" s="11" t="s">
        <v>74</v>
      </c>
      <c r="D98" s="12">
        <f>SUM(D99:D108)</f>
        <v>394929015</v>
      </c>
      <c r="E98" s="12">
        <f>SUM(E99:E108)</f>
        <v>394929015</v>
      </c>
      <c r="F98" s="13">
        <f>SUM(F99:F108)</f>
        <v>50497612</v>
      </c>
    </row>
    <row r="99" spans="1:6" s="24" customFormat="1" ht="12.75" customHeight="1" x14ac:dyDescent="0.2">
      <c r="B99" s="18">
        <v>33104</v>
      </c>
      <c r="C99" s="15" t="s">
        <v>75</v>
      </c>
      <c r="D99" s="16">
        <v>21428979</v>
      </c>
      <c r="E99" s="16">
        <v>21428979</v>
      </c>
      <c r="F99" s="19">
        <v>7991413</v>
      </c>
    </row>
    <row r="100" spans="1:6" s="24" customFormat="1" ht="12.75" customHeight="1" x14ac:dyDescent="0.2">
      <c r="B100" s="18">
        <v>33105</v>
      </c>
      <c r="C100" s="15" t="s">
        <v>76</v>
      </c>
      <c r="D100" s="16">
        <v>2550000</v>
      </c>
      <c r="E100" s="16">
        <v>2550000</v>
      </c>
      <c r="F100" s="19">
        <v>695200</v>
      </c>
    </row>
    <row r="101" spans="1:6" s="24" customFormat="1" ht="12.75" customHeight="1" x14ac:dyDescent="0.2">
      <c r="B101" s="18">
        <v>33301</v>
      </c>
      <c r="C101" s="15" t="s">
        <v>77</v>
      </c>
      <c r="D101" s="16">
        <v>39691600</v>
      </c>
      <c r="E101" s="16">
        <v>39691600</v>
      </c>
      <c r="F101" s="19">
        <v>154804</v>
      </c>
    </row>
    <row r="102" spans="1:6" s="24" customFormat="1" ht="12.75" customHeight="1" x14ac:dyDescent="0.2">
      <c r="B102" s="18">
        <v>33401</v>
      </c>
      <c r="C102" s="15" t="s">
        <v>78</v>
      </c>
      <c r="D102" s="16">
        <v>9011639</v>
      </c>
      <c r="E102" s="16">
        <v>9011639</v>
      </c>
      <c r="F102" s="19">
        <v>20400</v>
      </c>
    </row>
    <row r="103" spans="1:6" s="24" customFormat="1" ht="12.75" customHeight="1" x14ac:dyDescent="0.2">
      <c r="B103" s="18">
        <v>33602</v>
      </c>
      <c r="C103" s="15" t="s">
        <v>79</v>
      </c>
      <c r="D103" s="16">
        <v>14784320</v>
      </c>
      <c r="E103" s="16">
        <v>14784320</v>
      </c>
      <c r="F103" s="19">
        <v>2248138</v>
      </c>
    </row>
    <row r="104" spans="1:6" s="24" customFormat="1" ht="12.75" customHeight="1" x14ac:dyDescent="0.2">
      <c r="B104" s="18">
        <v>33604</v>
      </c>
      <c r="C104" s="15" t="s">
        <v>80</v>
      </c>
      <c r="D104" s="16">
        <v>5250000</v>
      </c>
      <c r="E104" s="16">
        <v>5250000</v>
      </c>
      <c r="F104" s="19">
        <v>0</v>
      </c>
    </row>
    <row r="105" spans="1:6" s="24" customFormat="1" ht="12.75" customHeight="1" x14ac:dyDescent="0.2">
      <c r="B105" s="18">
        <v>33605</v>
      </c>
      <c r="C105" s="15" t="s">
        <v>81</v>
      </c>
      <c r="D105" s="16">
        <v>1082000</v>
      </c>
      <c r="E105" s="16">
        <v>1082000</v>
      </c>
      <c r="F105" s="19">
        <v>51156</v>
      </c>
    </row>
    <row r="106" spans="1:6" s="24" customFormat="1" ht="12.75" customHeight="1" x14ac:dyDescent="0.2">
      <c r="B106" s="18">
        <v>33801</v>
      </c>
      <c r="C106" s="15" t="s">
        <v>82</v>
      </c>
      <c r="D106" s="16">
        <v>28117520</v>
      </c>
      <c r="E106" s="16">
        <v>28117520</v>
      </c>
      <c r="F106" s="19">
        <v>5558693</v>
      </c>
    </row>
    <row r="107" spans="1:6" s="24" customFormat="1" ht="12.75" customHeight="1" x14ac:dyDescent="0.2">
      <c r="B107" s="18">
        <v>33901</v>
      </c>
      <c r="C107" s="15" t="s">
        <v>83</v>
      </c>
      <c r="D107" s="16">
        <v>268814917</v>
      </c>
      <c r="E107" s="16">
        <v>268814917</v>
      </c>
      <c r="F107" s="19">
        <v>32890504</v>
      </c>
    </row>
    <row r="108" spans="1:6" s="24" customFormat="1" ht="12.75" customHeight="1" x14ac:dyDescent="0.2">
      <c r="B108" s="18">
        <v>33903</v>
      </c>
      <c r="C108" s="15" t="s">
        <v>84</v>
      </c>
      <c r="D108" s="16">
        <v>4198040</v>
      </c>
      <c r="E108" s="16">
        <v>4198040</v>
      </c>
      <c r="F108" s="19">
        <v>887304</v>
      </c>
    </row>
    <row r="109" spans="1:6" s="24" customFormat="1" ht="12.75" customHeight="1" x14ac:dyDescent="0.2">
      <c r="A109" s="1"/>
      <c r="B109" s="18"/>
      <c r="C109" s="15"/>
      <c r="D109" s="16"/>
      <c r="E109" s="16"/>
      <c r="F109" s="19"/>
    </row>
    <row r="110" spans="1:6" s="24" customFormat="1" ht="12.75" customHeight="1" x14ac:dyDescent="0.2">
      <c r="A110" s="1"/>
      <c r="B110" s="17">
        <v>3400</v>
      </c>
      <c r="C110" s="11" t="s">
        <v>85</v>
      </c>
      <c r="D110" s="12">
        <f>SUM(D111:D113)</f>
        <v>40819000</v>
      </c>
      <c r="E110" s="12">
        <f>SUM(E111:E113)</f>
        <v>40819000</v>
      </c>
      <c r="F110" s="13">
        <f t="shared" ref="F110" si="12">SUM(F111:F113)</f>
        <v>5945095</v>
      </c>
    </row>
    <row r="111" spans="1:6" s="24" customFormat="1" ht="12.75" customHeight="1" x14ac:dyDescent="0.2">
      <c r="A111" s="21"/>
      <c r="B111" s="18">
        <v>34101</v>
      </c>
      <c r="C111" s="15" t="s">
        <v>86</v>
      </c>
      <c r="D111" s="16">
        <v>38222000</v>
      </c>
      <c r="E111" s="16">
        <v>38222000</v>
      </c>
      <c r="F111" s="19">
        <v>5686723</v>
      </c>
    </row>
    <row r="112" spans="1:6" s="24" customFormat="1" ht="12.75" customHeight="1" x14ac:dyDescent="0.2">
      <c r="B112" s="18">
        <v>34501</v>
      </c>
      <c r="C112" s="15" t="s">
        <v>87</v>
      </c>
      <c r="D112" s="16">
        <v>2262000</v>
      </c>
      <c r="E112" s="16">
        <v>2262000</v>
      </c>
      <c r="F112" s="19">
        <v>239995</v>
      </c>
    </row>
    <row r="113" spans="1:6" s="24" customFormat="1" ht="12.75" customHeight="1" x14ac:dyDescent="0.2">
      <c r="B113" s="18">
        <v>34701</v>
      </c>
      <c r="C113" s="15" t="s">
        <v>88</v>
      </c>
      <c r="D113" s="16">
        <v>335000</v>
      </c>
      <c r="E113" s="16">
        <v>335000</v>
      </c>
      <c r="F113" s="19">
        <v>18377</v>
      </c>
    </row>
    <row r="114" spans="1:6" s="24" customFormat="1" ht="12.75" customHeight="1" x14ac:dyDescent="0.2">
      <c r="A114" s="1"/>
      <c r="B114" s="18"/>
      <c r="C114" s="15"/>
      <c r="D114" s="16"/>
      <c r="E114" s="16"/>
      <c r="F114" s="19"/>
    </row>
    <row r="115" spans="1:6" s="24" customFormat="1" ht="12.75" customHeight="1" x14ac:dyDescent="0.2">
      <c r="A115" s="21"/>
      <c r="B115" s="17">
        <v>3500</v>
      </c>
      <c r="C115" s="11" t="s">
        <v>89</v>
      </c>
      <c r="D115" s="12">
        <f>SUM(D116:D122)</f>
        <v>49610992</v>
      </c>
      <c r="E115" s="12">
        <f>SUM(E116:E122)</f>
        <v>49610992</v>
      </c>
      <c r="F115" s="13">
        <f t="shared" ref="F115" si="13">SUM(F116:F122)</f>
        <v>10696666</v>
      </c>
    </row>
    <row r="116" spans="1:6" s="24" customFormat="1" ht="12.75" customHeight="1" x14ac:dyDescent="0.2">
      <c r="B116" s="18">
        <v>35101</v>
      </c>
      <c r="C116" s="15" t="s">
        <v>90</v>
      </c>
      <c r="D116" s="16">
        <v>25105800</v>
      </c>
      <c r="E116" s="16">
        <v>25105800</v>
      </c>
      <c r="F116" s="19">
        <v>8436118</v>
      </c>
    </row>
    <row r="117" spans="1:6" s="24" customFormat="1" ht="12.75" customHeight="1" x14ac:dyDescent="0.2">
      <c r="B117" s="31">
        <v>35201</v>
      </c>
      <c r="C117" s="15" t="s">
        <v>91</v>
      </c>
      <c r="D117" s="16">
        <v>0</v>
      </c>
      <c r="E117" s="16">
        <v>0</v>
      </c>
      <c r="F117" s="19">
        <v>43778</v>
      </c>
    </row>
    <row r="118" spans="1:6" s="24" customFormat="1" ht="12.75" customHeight="1" x14ac:dyDescent="0.2">
      <c r="A118" s="1"/>
      <c r="B118" s="31">
        <v>35301</v>
      </c>
      <c r="C118" s="15" t="s">
        <v>92</v>
      </c>
      <c r="D118" s="16">
        <v>341000</v>
      </c>
      <c r="E118" s="16">
        <v>341000</v>
      </c>
      <c r="F118" s="19">
        <v>27301</v>
      </c>
    </row>
    <row r="119" spans="1:6" ht="12.75" customHeight="1" x14ac:dyDescent="0.2">
      <c r="A119" s="9"/>
      <c r="B119" s="31">
        <v>35501</v>
      </c>
      <c r="C119" s="15" t="s">
        <v>93</v>
      </c>
      <c r="D119" s="16">
        <v>378160</v>
      </c>
      <c r="E119" s="16">
        <v>378160</v>
      </c>
      <c r="F119" s="19">
        <v>28175</v>
      </c>
    </row>
    <row r="120" spans="1:6" s="21" customFormat="1" ht="12.75" customHeight="1" x14ac:dyDescent="0.2">
      <c r="A120" s="24"/>
      <c r="B120" s="31">
        <v>35701</v>
      </c>
      <c r="C120" s="15" t="s">
        <v>94</v>
      </c>
      <c r="D120" s="16">
        <v>307632</v>
      </c>
      <c r="E120" s="16">
        <v>307632</v>
      </c>
      <c r="F120" s="19">
        <v>19450</v>
      </c>
    </row>
    <row r="121" spans="1:6" s="24" customFormat="1" ht="12.75" customHeight="1" x14ac:dyDescent="0.2">
      <c r="B121" s="31">
        <v>35801</v>
      </c>
      <c r="C121" s="15" t="s">
        <v>95</v>
      </c>
      <c r="D121" s="16">
        <v>23478400</v>
      </c>
      <c r="E121" s="16">
        <v>23478400</v>
      </c>
      <c r="F121" s="19">
        <v>2141844</v>
      </c>
    </row>
    <row r="122" spans="1:6" s="24" customFormat="1" ht="12.75" customHeight="1" x14ac:dyDescent="0.2">
      <c r="A122" s="21"/>
      <c r="B122" s="31">
        <v>35901</v>
      </c>
      <c r="C122" s="15" t="s">
        <v>96</v>
      </c>
      <c r="D122" s="16">
        <v>0</v>
      </c>
      <c r="E122" s="16">
        <v>0</v>
      </c>
      <c r="F122" s="19">
        <v>0</v>
      </c>
    </row>
    <row r="123" spans="1:6" s="21" customFormat="1" ht="12.75" customHeight="1" x14ac:dyDescent="0.2">
      <c r="A123" s="24"/>
      <c r="B123" s="18"/>
      <c r="C123" s="15"/>
      <c r="D123" s="16"/>
      <c r="E123" s="16"/>
      <c r="F123" s="19"/>
    </row>
    <row r="124" spans="1:6" s="21" customFormat="1" ht="12.75" customHeight="1" x14ac:dyDescent="0.2">
      <c r="A124" s="25"/>
      <c r="B124" s="32">
        <v>3600</v>
      </c>
      <c r="C124" s="33" t="s">
        <v>97</v>
      </c>
      <c r="D124" s="12">
        <f>SUM(D125:D126)</f>
        <v>54800000</v>
      </c>
      <c r="E124" s="12">
        <f>SUM(E125:E126)</f>
        <v>54800000</v>
      </c>
      <c r="F124" s="13">
        <f>SUM(F125:F126)</f>
        <v>60477</v>
      </c>
    </row>
    <row r="125" spans="1:6" ht="12.75" customHeight="1" x14ac:dyDescent="0.2">
      <c r="A125" s="24"/>
      <c r="B125" s="18">
        <v>36201</v>
      </c>
      <c r="C125" s="15" t="s">
        <v>98</v>
      </c>
      <c r="D125" s="16">
        <v>53800000</v>
      </c>
      <c r="E125" s="16">
        <v>53800000</v>
      </c>
      <c r="F125" s="19">
        <v>0</v>
      </c>
    </row>
    <row r="126" spans="1:6" s="21" customFormat="1" ht="12.75" customHeight="1" x14ac:dyDescent="0.2">
      <c r="A126" s="1"/>
      <c r="B126" s="18">
        <v>36901</v>
      </c>
      <c r="C126" s="15" t="s">
        <v>99</v>
      </c>
      <c r="D126" s="16">
        <v>1000000</v>
      </c>
      <c r="E126" s="16">
        <v>1000000</v>
      </c>
      <c r="F126" s="19">
        <v>60477</v>
      </c>
    </row>
    <row r="127" spans="1:6" ht="12.75" customHeight="1" x14ac:dyDescent="0.2">
      <c r="A127" s="21"/>
      <c r="B127" s="18"/>
      <c r="C127" s="15"/>
      <c r="D127" s="12"/>
      <c r="E127" s="12"/>
      <c r="F127" s="19"/>
    </row>
    <row r="128" spans="1:6" ht="12.75" customHeight="1" x14ac:dyDescent="0.2">
      <c r="A128" s="21"/>
      <c r="B128" s="34">
        <v>3700</v>
      </c>
      <c r="C128" s="11" t="s">
        <v>100</v>
      </c>
      <c r="D128" s="12">
        <f>SUM(D129:D131)</f>
        <v>27997916</v>
      </c>
      <c r="E128" s="12">
        <f>SUM(E129:E131)</f>
        <v>27997916</v>
      </c>
      <c r="F128" s="13">
        <f>SUM(F129:F131)</f>
        <v>4534678</v>
      </c>
    </row>
    <row r="129" spans="1:6" s="24" customFormat="1" ht="12.75" customHeight="1" x14ac:dyDescent="0.2">
      <c r="B129" s="31">
        <v>37104</v>
      </c>
      <c r="C129" s="15" t="s">
        <v>101</v>
      </c>
      <c r="D129" s="16">
        <v>8683164</v>
      </c>
      <c r="E129" s="16">
        <v>8683164</v>
      </c>
      <c r="F129" s="19">
        <v>567004</v>
      </c>
    </row>
    <row r="130" spans="1:6" s="21" customFormat="1" ht="12.75" customHeight="1" x14ac:dyDescent="0.2">
      <c r="A130" s="24"/>
      <c r="B130" s="31">
        <v>37106</v>
      </c>
      <c r="C130" s="15" t="s">
        <v>102</v>
      </c>
      <c r="D130" s="16">
        <v>1265000</v>
      </c>
      <c r="E130" s="16">
        <v>1265000</v>
      </c>
      <c r="F130" s="19">
        <v>0</v>
      </c>
    </row>
    <row r="131" spans="1:6" s="21" customFormat="1" ht="12.75" customHeight="1" x14ac:dyDescent="0.2">
      <c r="A131" s="1"/>
      <c r="B131" s="18">
        <v>37504</v>
      </c>
      <c r="C131" s="15" t="s">
        <v>103</v>
      </c>
      <c r="D131" s="16">
        <v>18049752</v>
      </c>
      <c r="E131" s="16">
        <v>18049752</v>
      </c>
      <c r="F131" s="19">
        <v>3967674</v>
      </c>
    </row>
    <row r="132" spans="1:6" s="24" customFormat="1" ht="12.75" customHeight="1" x14ac:dyDescent="0.2">
      <c r="B132" s="31"/>
      <c r="C132" s="15"/>
      <c r="D132" s="16"/>
      <c r="E132" s="16"/>
      <c r="F132" s="19"/>
    </row>
    <row r="133" spans="1:6" s="24" customFormat="1" ht="12.75" customHeight="1" x14ac:dyDescent="0.2">
      <c r="B133" s="17">
        <v>3800</v>
      </c>
      <c r="C133" s="11" t="s">
        <v>104</v>
      </c>
      <c r="D133" s="12">
        <v>0</v>
      </c>
      <c r="E133" s="12">
        <v>0</v>
      </c>
      <c r="F133" s="13">
        <v>0</v>
      </c>
    </row>
    <row r="134" spans="1:6" s="24" customFormat="1" ht="12.75" customHeight="1" x14ac:dyDescent="0.2">
      <c r="B134" s="31"/>
      <c r="C134" s="15"/>
      <c r="D134" s="16"/>
      <c r="E134" s="16"/>
      <c r="F134" s="19"/>
    </row>
    <row r="135" spans="1:6" s="21" customFormat="1" ht="12.75" customHeight="1" x14ac:dyDescent="0.2">
      <c r="A135" s="24"/>
      <c r="B135" s="17">
        <v>3900</v>
      </c>
      <c r="C135" s="11" t="s">
        <v>105</v>
      </c>
      <c r="D135" s="12">
        <f>SUM(D136:D138)</f>
        <v>213470623</v>
      </c>
      <c r="E135" s="12">
        <f>SUM(E136:E138)</f>
        <v>175590023</v>
      </c>
      <c r="F135" s="13">
        <f>SUM(F136:F138)</f>
        <v>24047078</v>
      </c>
    </row>
    <row r="136" spans="1:6" ht="12.75" customHeight="1" x14ac:dyDescent="0.2">
      <c r="B136" s="18">
        <v>39202</v>
      </c>
      <c r="C136" s="15" t="s">
        <v>106</v>
      </c>
      <c r="D136" s="16">
        <v>192215623</v>
      </c>
      <c r="E136" s="16">
        <v>154335023</v>
      </c>
      <c r="F136" s="19">
        <v>18412761</v>
      </c>
    </row>
    <row r="137" spans="1:6" ht="12.75" customHeight="1" x14ac:dyDescent="0.2">
      <c r="B137" s="18">
        <v>39801</v>
      </c>
      <c r="C137" s="15" t="s">
        <v>107</v>
      </c>
      <c r="D137" s="16">
        <v>19250000</v>
      </c>
      <c r="E137" s="16">
        <v>19250000</v>
      </c>
      <c r="F137" s="19">
        <v>5539317</v>
      </c>
    </row>
    <row r="138" spans="1:6" ht="12.75" customHeight="1" x14ac:dyDescent="0.2">
      <c r="B138" s="18">
        <v>39904</v>
      </c>
      <c r="C138" s="15" t="s">
        <v>108</v>
      </c>
      <c r="D138" s="16">
        <v>2005000</v>
      </c>
      <c r="E138" s="16">
        <v>2005000</v>
      </c>
      <c r="F138" s="19">
        <v>95000</v>
      </c>
    </row>
    <row r="139" spans="1:6" ht="12.75" customHeight="1" x14ac:dyDescent="0.2">
      <c r="B139" s="35"/>
      <c r="C139" s="36"/>
      <c r="D139" s="37"/>
      <c r="E139" s="37"/>
      <c r="F139" s="38"/>
    </row>
    <row r="140" spans="1:6" s="21" customFormat="1" ht="12.75" customHeight="1" x14ac:dyDescent="0.2">
      <c r="A140" s="1"/>
      <c r="B140" s="18"/>
      <c r="C140" s="15"/>
      <c r="D140" s="16"/>
      <c r="E140" s="16"/>
      <c r="F140" s="19"/>
    </row>
    <row r="141" spans="1:6" s="21" customFormat="1" ht="12.75" customHeight="1" x14ac:dyDescent="0.2">
      <c r="A141" s="1"/>
      <c r="B141" s="17" t="s">
        <v>109</v>
      </c>
      <c r="C141" s="39"/>
      <c r="D141" s="12">
        <f>+D143+D161</f>
        <v>0</v>
      </c>
      <c r="E141" s="12">
        <f>+E143+E161</f>
        <v>37880600</v>
      </c>
      <c r="F141" s="13">
        <f>+F143+F161</f>
        <v>3993023</v>
      </c>
    </row>
    <row r="142" spans="1:6" s="21" customFormat="1" ht="12.75" customHeight="1" x14ac:dyDescent="0.2">
      <c r="A142" s="9"/>
      <c r="B142" s="18"/>
      <c r="C142" s="39"/>
      <c r="D142" s="16"/>
      <c r="E142" s="16"/>
      <c r="F142" s="19"/>
    </row>
    <row r="143" spans="1:6" s="24" customFormat="1" ht="12.75" customHeight="1" x14ac:dyDescent="0.2">
      <c r="A143" s="1"/>
      <c r="B143" s="17">
        <v>5000</v>
      </c>
      <c r="C143" s="40" t="s">
        <v>110</v>
      </c>
      <c r="D143" s="12">
        <f>+D145+D150+D154+D157</f>
        <v>0</v>
      </c>
      <c r="E143" s="12">
        <f>+E145+E150+E154+E157</f>
        <v>11450000</v>
      </c>
      <c r="F143" s="13">
        <f>+F145+F150+F154+F157</f>
        <v>3672280</v>
      </c>
    </row>
    <row r="144" spans="1:6" ht="12.75" customHeight="1" x14ac:dyDescent="0.2">
      <c r="A144" s="9"/>
      <c r="B144" s="18"/>
      <c r="C144" s="39"/>
      <c r="D144" s="16"/>
      <c r="E144" s="16"/>
      <c r="F144" s="19"/>
    </row>
    <row r="145" spans="1:6" ht="12.75" customHeight="1" x14ac:dyDescent="0.2">
      <c r="A145" s="21"/>
      <c r="B145" s="17">
        <v>5100</v>
      </c>
      <c r="C145" s="40" t="s">
        <v>111</v>
      </c>
      <c r="D145" s="12">
        <f>SUM(D146:D148)</f>
        <v>0</v>
      </c>
      <c r="E145" s="12">
        <f>SUM(E146:E148)</f>
        <v>9454027</v>
      </c>
      <c r="F145" s="13">
        <f t="shared" ref="F145" si="14">SUM(F146:F148)</f>
        <v>3440376</v>
      </c>
    </row>
    <row r="146" spans="1:6" s="21" customFormat="1" ht="12.75" customHeight="1" x14ac:dyDescent="0.2">
      <c r="A146" s="24"/>
      <c r="B146" s="18">
        <v>51101</v>
      </c>
      <c r="C146" s="39" t="s">
        <v>112</v>
      </c>
      <c r="D146" s="16">
        <v>0</v>
      </c>
      <c r="E146" s="16">
        <v>5415064</v>
      </c>
      <c r="F146" s="19">
        <v>2302230</v>
      </c>
    </row>
    <row r="147" spans="1:6" s="21" customFormat="1" ht="12.75" customHeight="1" x14ac:dyDescent="0.2">
      <c r="A147" s="24"/>
      <c r="B147" s="18">
        <v>51501</v>
      </c>
      <c r="C147" s="39" t="s">
        <v>123</v>
      </c>
      <c r="D147" s="16">
        <v>0</v>
      </c>
      <c r="E147" s="16">
        <v>3991903</v>
      </c>
      <c r="F147" s="19">
        <v>0</v>
      </c>
    </row>
    <row r="148" spans="1:6" ht="12.75" customHeight="1" x14ac:dyDescent="0.2">
      <c r="A148" s="28"/>
      <c r="B148" s="18">
        <v>51901</v>
      </c>
      <c r="C148" s="39" t="s">
        <v>113</v>
      </c>
      <c r="D148" s="16">
        <v>0</v>
      </c>
      <c r="E148" s="16">
        <v>47060</v>
      </c>
      <c r="F148" s="19">
        <v>1138146</v>
      </c>
    </row>
    <row r="149" spans="1:6" ht="12.75" customHeight="1" x14ac:dyDescent="0.2">
      <c r="B149" s="18"/>
      <c r="C149" s="39"/>
      <c r="D149" s="12"/>
      <c r="E149" s="12"/>
      <c r="F149" s="13"/>
    </row>
    <row r="150" spans="1:6" ht="12.75" customHeight="1" x14ac:dyDescent="0.2">
      <c r="B150" s="17">
        <v>5200</v>
      </c>
      <c r="C150" s="40" t="s">
        <v>114</v>
      </c>
      <c r="D150" s="12">
        <f t="shared" ref="D150:F150" si="15">SUM(D151:D152)</f>
        <v>0</v>
      </c>
      <c r="E150" s="12">
        <f>SUM(E151:E152)</f>
        <v>659065</v>
      </c>
      <c r="F150" s="13">
        <f t="shared" si="15"/>
        <v>0</v>
      </c>
    </row>
    <row r="151" spans="1:6" s="21" customFormat="1" ht="12.75" customHeight="1" x14ac:dyDescent="0.2">
      <c r="A151" s="1"/>
      <c r="B151" s="18">
        <v>52101</v>
      </c>
      <c r="C151" s="39" t="s">
        <v>115</v>
      </c>
      <c r="D151" s="16">
        <v>0</v>
      </c>
      <c r="E151" s="16">
        <v>511140</v>
      </c>
      <c r="F151" s="19">
        <v>0</v>
      </c>
    </row>
    <row r="152" spans="1:6" ht="12.75" customHeight="1" x14ac:dyDescent="0.2">
      <c r="A152" s="21"/>
      <c r="B152" s="18">
        <v>52301</v>
      </c>
      <c r="C152" s="39" t="s">
        <v>116</v>
      </c>
      <c r="D152" s="16">
        <v>0</v>
      </c>
      <c r="E152" s="16">
        <v>147925</v>
      </c>
      <c r="F152" s="19">
        <v>0</v>
      </c>
    </row>
    <row r="153" spans="1:6" ht="12.75" customHeight="1" x14ac:dyDescent="0.2">
      <c r="A153" s="21"/>
      <c r="B153" s="18"/>
      <c r="C153" s="39"/>
      <c r="D153" s="16"/>
      <c r="E153" s="16"/>
      <c r="F153" s="19"/>
    </row>
    <row r="154" spans="1:6" ht="12.75" customHeight="1" x14ac:dyDescent="0.2">
      <c r="A154" s="21"/>
      <c r="B154" s="17">
        <v>5300</v>
      </c>
      <c r="C154" s="40" t="s">
        <v>124</v>
      </c>
      <c r="D154" s="12">
        <f>SUM(D155:D155)</f>
        <v>0</v>
      </c>
      <c r="E154" s="12">
        <f>SUM(E155:E155)</f>
        <v>522046</v>
      </c>
      <c r="F154" s="13">
        <f>SUM(F155:F155)</f>
        <v>231904</v>
      </c>
    </row>
    <row r="155" spans="1:6" ht="12.75" customHeight="1" x14ac:dyDescent="0.2">
      <c r="A155" s="21"/>
      <c r="B155" s="18">
        <v>53101</v>
      </c>
      <c r="C155" s="39" t="s">
        <v>125</v>
      </c>
      <c r="D155" s="16">
        <v>0</v>
      </c>
      <c r="E155" s="16">
        <v>522046</v>
      </c>
      <c r="F155" s="19">
        <v>231904</v>
      </c>
    </row>
    <row r="156" spans="1:6" ht="12.75" customHeight="1" x14ac:dyDescent="0.2">
      <c r="A156" s="21"/>
      <c r="B156" s="18"/>
      <c r="C156" s="39"/>
      <c r="D156" s="16"/>
      <c r="E156" s="16"/>
      <c r="F156" s="19"/>
    </row>
    <row r="157" spans="1:6" s="21" customFormat="1" ht="12.75" customHeight="1" x14ac:dyDescent="0.2">
      <c r="B157" s="32">
        <v>5600</v>
      </c>
      <c r="C157" s="41" t="s">
        <v>117</v>
      </c>
      <c r="D157" s="12">
        <f>SUM(D158:D159)</f>
        <v>0</v>
      </c>
      <c r="E157" s="12">
        <f t="shared" ref="E157:F157" si="16">SUM(E158:E159)</f>
        <v>814862</v>
      </c>
      <c r="F157" s="13">
        <f t="shared" si="16"/>
        <v>0</v>
      </c>
    </row>
    <row r="158" spans="1:6" s="21" customFormat="1" ht="12.75" customHeight="1" x14ac:dyDescent="0.2">
      <c r="A158" s="1"/>
      <c r="B158" s="18">
        <v>56701</v>
      </c>
      <c r="C158" s="39" t="s">
        <v>126</v>
      </c>
      <c r="D158" s="16">
        <v>0</v>
      </c>
      <c r="E158" s="16">
        <v>788462</v>
      </c>
      <c r="F158" s="19">
        <v>0</v>
      </c>
    </row>
    <row r="159" spans="1:6" s="21" customFormat="1" ht="12.75" customHeight="1" x14ac:dyDescent="0.2">
      <c r="A159" s="1"/>
      <c r="B159" s="18">
        <v>56902</v>
      </c>
      <c r="C159" s="39" t="s">
        <v>127</v>
      </c>
      <c r="D159" s="16">
        <v>0</v>
      </c>
      <c r="E159" s="16">
        <v>26400</v>
      </c>
      <c r="F159" s="19">
        <v>0</v>
      </c>
    </row>
    <row r="160" spans="1:6" s="21" customFormat="1" ht="12.75" customHeight="1" x14ac:dyDescent="0.2">
      <c r="A160" s="24"/>
      <c r="B160" s="18"/>
      <c r="C160" s="39"/>
      <c r="D160" s="16"/>
      <c r="E160" s="16"/>
      <c r="F160" s="19"/>
    </row>
    <row r="161" spans="1:6" ht="12.75" customHeight="1" x14ac:dyDescent="0.2">
      <c r="A161" s="24"/>
      <c r="B161" s="17">
        <v>6000</v>
      </c>
      <c r="C161" s="40" t="s">
        <v>118</v>
      </c>
      <c r="D161" s="12">
        <f>+D163</f>
        <v>0</v>
      </c>
      <c r="E161" s="12">
        <f>+E163</f>
        <v>26430600</v>
      </c>
      <c r="F161" s="13">
        <f t="shared" ref="F161" si="17">+F163</f>
        <v>320743</v>
      </c>
    </row>
    <row r="162" spans="1:6" ht="12.75" customHeight="1" x14ac:dyDescent="0.2">
      <c r="A162" s="24"/>
      <c r="B162" s="18"/>
      <c r="C162" s="39"/>
      <c r="D162" s="16"/>
      <c r="E162" s="16"/>
      <c r="F162" s="19"/>
    </row>
    <row r="163" spans="1:6" ht="12.75" customHeight="1" x14ac:dyDescent="0.2">
      <c r="B163" s="17">
        <v>6200</v>
      </c>
      <c r="C163" s="40" t="s">
        <v>119</v>
      </c>
      <c r="D163" s="12">
        <f>+D164</f>
        <v>0</v>
      </c>
      <c r="E163" s="12">
        <f>+E164</f>
        <v>26430600</v>
      </c>
      <c r="F163" s="13">
        <f t="shared" ref="F163" si="18">+F164</f>
        <v>320743</v>
      </c>
    </row>
    <row r="164" spans="1:6" ht="12.75" customHeight="1" x14ac:dyDescent="0.2">
      <c r="B164" s="18">
        <v>62202</v>
      </c>
      <c r="C164" s="39" t="s">
        <v>120</v>
      </c>
      <c r="D164" s="16">
        <v>0</v>
      </c>
      <c r="E164" s="16">
        <v>26430600</v>
      </c>
      <c r="F164" s="19">
        <v>320743</v>
      </c>
    </row>
    <row r="165" spans="1:6" ht="12.75" customHeight="1" x14ac:dyDescent="0.2">
      <c r="B165" s="42"/>
      <c r="C165" s="36"/>
      <c r="D165" s="37"/>
      <c r="E165" s="37"/>
      <c r="F165" s="38"/>
    </row>
    <row r="166" spans="1:6" x14ac:dyDescent="0.2">
      <c r="A166" s="21"/>
      <c r="B166" s="43"/>
      <c r="C166" s="43"/>
      <c r="D166" s="44"/>
      <c r="E166" s="44"/>
    </row>
  </sheetData>
  <mergeCells count="11">
    <mergeCell ref="B2:F2"/>
    <mergeCell ref="B3:F3"/>
    <mergeCell ref="B4:F4"/>
    <mergeCell ref="B6:F6"/>
    <mergeCell ref="B7:F7"/>
    <mergeCell ref="B11:B12"/>
    <mergeCell ref="C11:C12"/>
    <mergeCell ref="D11:E11"/>
    <mergeCell ref="F11:F12"/>
    <mergeCell ref="B5:F5"/>
    <mergeCell ref="B8:F8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1er Trimestre 2017</vt:lpstr>
      <vt:lpstr>'1er Trimestre 2017'!Área_de_impresión</vt:lpstr>
      <vt:lpstr>'1er Trimestre 2017'!Títulos_a_imprimir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Ivan Rodriguez Castillo</dc:creator>
  <cp:lastModifiedBy>Ricardo Bautista Reyes</cp:lastModifiedBy>
  <cp:lastPrinted>2017-04-20T22:43:36Z</cp:lastPrinted>
  <dcterms:created xsi:type="dcterms:W3CDTF">2017-04-20T17:31:27Z</dcterms:created>
  <dcterms:modified xsi:type="dcterms:W3CDTF">2017-04-24T18:38:32Z</dcterms:modified>
</cp:coreProperties>
</file>