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2016\CARGA DEFINITIVA\REPOSITORIO DGAFOS\2 Informes Trimestrales\1 Finanzas\2016\4to Trimestre\"/>
    </mc:Choice>
  </mc:AlternateContent>
  <workbookProtection workbookAlgorithmName="SHA-512" workbookHashValue="8vVKOpU+HX6P2MVm+LgUialL2msp3cHxlVTHT16nHYOzTWESfSz22EZ0h3pm4c5DKJnesYJm1Vv/6rGkK9A+fA==" workbookSaltValue="Z4ZgnM1l+ypnUGkNYEjE3A==" workbookSpinCount="100000" lockStructure="1"/>
  <bookViews>
    <workbookView xWindow="0" yWindow="0" windowWidth="21600" windowHeight="9600"/>
  </bookViews>
  <sheets>
    <sheet name="4to Trimestre 2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'4to Trimestre 2016'!$B$2:$F$165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'4to Trimestre 2016'!$1:$12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98" i="1"/>
  <c r="D98" i="1"/>
  <c r="F98" i="1"/>
  <c r="F74" i="1"/>
  <c r="E74" i="1"/>
  <c r="D74" i="1"/>
  <c r="F64" i="1"/>
  <c r="E64" i="1"/>
  <c r="D64" i="1"/>
  <c r="F163" i="1" l="1"/>
  <c r="E163" i="1"/>
  <c r="E161" i="1" s="1"/>
  <c r="D163" i="1"/>
  <c r="D161" i="1" s="1"/>
  <c r="F158" i="1"/>
  <c r="E158" i="1"/>
  <c r="D158" i="1"/>
  <c r="F154" i="1"/>
  <c r="E154" i="1"/>
  <c r="D154" i="1"/>
  <c r="F150" i="1"/>
  <c r="E150" i="1"/>
  <c r="D150" i="1"/>
  <c r="F139" i="1"/>
  <c r="E139" i="1"/>
  <c r="D139" i="1"/>
  <c r="F136" i="1"/>
  <c r="E136" i="1"/>
  <c r="D136" i="1"/>
  <c r="F130" i="1"/>
  <c r="E130" i="1"/>
  <c r="D130" i="1"/>
  <c r="F126" i="1"/>
  <c r="E126" i="1"/>
  <c r="D126" i="1"/>
  <c r="F117" i="1"/>
  <c r="E117" i="1"/>
  <c r="D117" i="1"/>
  <c r="F112" i="1"/>
  <c r="E112" i="1"/>
  <c r="D112" i="1"/>
  <c r="F89" i="1"/>
  <c r="E89" i="1"/>
  <c r="D89" i="1"/>
  <c r="F79" i="1"/>
  <c r="E79" i="1"/>
  <c r="D79" i="1"/>
  <c r="F71" i="1"/>
  <c r="E71" i="1"/>
  <c r="D71" i="1"/>
  <c r="F68" i="1"/>
  <c r="E68" i="1"/>
  <c r="D68" i="1"/>
  <c r="F60" i="1"/>
  <c r="E60" i="1"/>
  <c r="D60" i="1"/>
  <c r="F54" i="1"/>
  <c r="F52" i="1" s="1"/>
  <c r="E54" i="1"/>
  <c r="D54" i="1"/>
  <c r="F49" i="1"/>
  <c r="E49" i="1"/>
  <c r="D49" i="1"/>
  <c r="F46" i="1"/>
  <c r="E46" i="1"/>
  <c r="D46" i="1"/>
  <c r="F38" i="1"/>
  <c r="E38" i="1"/>
  <c r="D38" i="1"/>
  <c r="F30" i="1"/>
  <c r="E30" i="1"/>
  <c r="D30" i="1"/>
  <c r="F26" i="1"/>
  <c r="E26" i="1"/>
  <c r="D26" i="1"/>
  <c r="F22" i="1"/>
  <c r="E22" i="1"/>
  <c r="D22" i="1"/>
  <c r="F19" i="1"/>
  <c r="E19" i="1"/>
  <c r="D19" i="1"/>
  <c r="E52" i="1" l="1"/>
  <c r="D148" i="1"/>
  <c r="D146" i="1" s="1"/>
  <c r="E148" i="1"/>
  <c r="E146" i="1" s="1"/>
  <c r="F148" i="1"/>
  <c r="D17" i="1"/>
  <c r="E77" i="1"/>
  <c r="F161" i="1"/>
  <c r="D77" i="1"/>
  <c r="F17" i="1"/>
  <c r="E17" i="1"/>
  <c r="F77" i="1"/>
  <c r="D15" i="1" l="1"/>
  <c r="D13" i="1" s="1"/>
  <c r="E15" i="1"/>
  <c r="E13" i="1" s="1"/>
  <c r="F15" i="1"/>
  <c r="F146" i="1"/>
  <c r="F13" i="1" l="1"/>
</calcChain>
</file>

<file path=xl/sharedStrings.xml><?xml version="1.0" encoding="utf-8"?>
<sst xmlns="http://schemas.openxmlformats.org/spreadsheetml/2006/main" count="130" uniqueCount="130">
  <si>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</si>
  <si>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</si>
  <si>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</si>
  <si>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</si>
  <si>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</si>
  <si>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</si>
  <si>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</si>
  <si>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</si>
  <si>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</si>
  <si>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</si>
  <si>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</si>
  <si>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</si>
  <si>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</si>
  <si>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</si>
  <si>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</si>
  <si>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</si>
  <si>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</si>
  <si>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</si>
  <si>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</si>
  <si>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</si>
  <si>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</si>
  <si>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</si>
  <si>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</si>
  <si>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</si>
  <si>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</si>
  <si>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</si>
  <si>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</si>
  <si>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</si>
  <si>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</si>
  <si>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</si>
  <si>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</si>
  <si>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</si>
  <si>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</si>
  <si>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</si>
  <si>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</si>
  <si>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</si>
  <si>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</si>
  <si>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</si>
  <si>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</si>
  <si>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</si>
  <si>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</si>
  <si>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</si>
  <si>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</si>
  <si>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</si>
  <si>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</si>
  <si>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</si>
  <si>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</si>
  <si>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</si>
  <si>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</si>
  <si>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</si>
  <si>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</si>
  <si>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</si>
  <si>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</si>
  <si>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</si>
  <si>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</si>
  <si>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</si>
  <si>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</si>
  <si>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</si>
  <si>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</si>
  <si>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</si>
  <si>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</si>
  <si>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</si>
  <si>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</si>
  <si>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</si>
  <si>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</si>
  <si>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</si>
  <si>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</si>
  <si>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</si>
  <si>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</si>
  <si>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</si>
  <si>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</si>
  <si>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</si>
  <si>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</si>
  <si>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</si>
  <si>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Servicios relacionados con traducciones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</si>
  <si>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</si>
  <si>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</si>
  <si>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</si>
  <si>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</si>
  <si>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</si>
  <si>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</si>
  <si>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</si>
  <si>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</si>
  <si>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</si>
  <si>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</si>
  <si>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</si>
  <si>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</si>
  <si>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</si>
  <si>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</si>
  <si>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</si>
  <si>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</si>
  <si>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</si>
  <si>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</si>
  <si>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</si>
  <si>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</si>
  <si>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</si>
  <si>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</si>
  <si>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</si>
  <si>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</si>
  <si>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</si>
  <si>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</si>
  <si>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</si>
  <si>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</si>
  <si>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</si>
  <si>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Erogaciones por resoluciones por autoridad competente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</si>
  <si>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</si>
  <si>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</si>
  <si>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</si>
  <si>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</si>
  <si>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</si>
  <si>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</si>
  <si>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</si>
  <si>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</si>
  <si>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</si>
  <si>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</si>
  <si>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</si>
  <si>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Maquinaria y equipo eléctrico y electrónico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</si>
  <si>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</si>
  <si>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</si>
  <si>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</si>
  <si>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</si>
  <si>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</si>
  <si>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GASTO DE ADMINISTRACIÓN</t>
  </si>
  <si>
    <t>EJERCICIO PRESUPUESTAL</t>
  </si>
  <si>
    <t>Estado del Ejercicio Presupuestal al 31 de diciembre de 2016</t>
  </si>
  <si>
    <t>Materiales, accesorios y suministros médicos</t>
  </si>
  <si>
    <t>HERRAMIENTAS, REFACCIONES Y ACCESORIOS MENORES</t>
  </si>
  <si>
    <t>Herramientas menores</t>
  </si>
  <si>
    <t>Servicios relacionados con certificación de procesos</t>
  </si>
  <si>
    <t>Servicios integrales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</si>
</sst>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[Red]\(#,##0.0\)"/>
    <numFmt numFmtId="165" formatCode="#,##0_);[Red]\(#,##0\)"/>
    <numFmt numFmtId="166" formatCode="#,##0_ ;[Red]\-#,##0\ "/>
    <numFmt numFmtId="167" formatCode="#,##0.0000_);[Red]\(#,##0.0000\)"/>
    <numFmt numFmtId="168" formatCode="#,##0.000_);[Red]\(#,##0.000\)"/>
    <numFmt numFmtId="169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9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8" fontId="6" fillId="0" borderId="0" xfId="1" applyNumberFormat="1" applyFont="1" applyFill="1" applyBorder="1" applyProtection="1"/>
    <xf numFmtId="167" fontId="1" fillId="0" borderId="0" xfId="1" applyNumberFormat="1" applyFill="1" applyBorder="1" applyProtection="1"/>
    <xf numFmtId="168" fontId="7" fillId="0" borderId="0" xfId="1" applyNumberFormat="1" applyFont="1" applyFill="1" applyBorder="1" applyProtection="1"/>
    <xf numFmtId="167" fontId="6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0" fontId="9" fillId="0" borderId="9" xfId="1" applyFont="1" applyFill="1" applyBorder="1" applyAlignment="1"/>
    <xf numFmtId="166" fontId="4" fillId="0" borderId="6" xfId="1" applyNumberFormat="1" applyFont="1" applyFill="1" applyBorder="1" applyAlignment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6"/>
  <sheetViews>
    <sheetView tabSelected="1" zoomScaleNormal="100" workbookViewId="0">
      <selection activeCell="G18" sqref="G18"/>
    </sheetView>
  </sheetViews>
  <sheetFormatPr baseColWidth="10" defaultRowHeight="12.75" x14ac:dyDescent="0.2"/>
  <cols>
    <col min="1" max="1" width="5.7109375" style="6" customWidth="1"/>
    <col min="2" max="2" width="8.28515625" style="2" customWidth="1"/>
    <col min="3" max="3" width="59.7109375" style="2" customWidth="1"/>
    <col min="4" max="5" width="13.28515625" style="2" bestFit="1" customWidth="1"/>
    <col min="6" max="6" width="15.7109375" style="12" customWidth="1"/>
    <col min="7" max="7" width="22.7109375" style="6" bestFit="1" customWidth="1"/>
    <col min="8" max="8" width="18" style="6" bestFit="1" customWidth="1"/>
    <col min="9" max="16384" width="11.42578125" style="6"/>
  </cols>
  <sheetData>
    <row r="2" spans="1:6" ht="15.75" x14ac:dyDescent="0.25">
      <c r="B2" s="52" t="s">
        <v>0</v>
      </c>
      <c r="C2" s="52"/>
      <c r="D2" s="52"/>
      <c r="E2" s="52"/>
      <c r="F2" s="52"/>
    </row>
    <row r="3" spans="1:6" ht="15.75" x14ac:dyDescent="0.25">
      <c r="B3" s="52" t="s">
        <v>120</v>
      </c>
      <c r="C3" s="52"/>
      <c r="D3" s="52"/>
      <c r="E3" s="52"/>
      <c r="F3" s="52"/>
    </row>
    <row r="4" spans="1:6" ht="15.75" x14ac:dyDescent="0.25">
      <c r="B4" s="52" t="s">
        <v>1</v>
      </c>
      <c r="C4" s="52"/>
      <c r="D4" s="52"/>
      <c r="E4" s="52"/>
      <c r="F4" s="52"/>
    </row>
    <row r="5" spans="1:6" ht="15.75" x14ac:dyDescent="0.25">
      <c r="B5" s="52" t="s">
        <v>2</v>
      </c>
      <c r="C5" s="52"/>
      <c r="D5" s="52"/>
      <c r="E5" s="52"/>
      <c r="F5" s="52"/>
    </row>
    <row r="6" spans="1:6" x14ac:dyDescent="0.2">
      <c r="B6" s="53" t="s">
        <v>124</v>
      </c>
      <c r="C6" s="53"/>
      <c r="D6" s="53"/>
      <c r="E6" s="53"/>
      <c r="F6" s="53"/>
    </row>
    <row r="7" spans="1:6" x14ac:dyDescent="0.2">
      <c r="B7" s="53" t="s">
        <v>3</v>
      </c>
      <c r="C7" s="53"/>
      <c r="D7" s="53"/>
      <c r="E7" s="53"/>
      <c r="F7" s="53"/>
    </row>
    <row r="8" spans="1:6" x14ac:dyDescent="0.2">
      <c r="B8" s="10"/>
      <c r="C8" s="10"/>
      <c r="D8" s="10"/>
      <c r="E8" s="10"/>
      <c r="F8" s="10"/>
    </row>
    <row r="10" spans="1:6" ht="15.75" customHeight="1" x14ac:dyDescent="0.2">
      <c r="B10" s="46" t="s">
        <v>121</v>
      </c>
      <c r="C10" s="46" t="s">
        <v>4</v>
      </c>
      <c r="D10" s="50" t="s">
        <v>5</v>
      </c>
      <c r="E10" s="51"/>
      <c r="F10" s="48" t="s">
        <v>123</v>
      </c>
    </row>
    <row r="11" spans="1:6" ht="15.75" customHeight="1" x14ac:dyDescent="0.2">
      <c r="A11" s="11"/>
      <c r="B11" s="47"/>
      <c r="C11" s="47"/>
      <c r="D11" s="1" t="s">
        <v>6</v>
      </c>
      <c r="E11" s="1" t="s">
        <v>7</v>
      </c>
      <c r="F11" s="49"/>
    </row>
    <row r="12" spans="1:6" ht="12.75" customHeight="1" x14ac:dyDescent="0.2">
      <c r="B12" s="17"/>
      <c r="C12" s="18"/>
      <c r="D12" s="19"/>
      <c r="E12" s="19"/>
      <c r="F12" s="20"/>
    </row>
    <row r="13" spans="1:6" s="5" customFormat="1" ht="12.75" customHeight="1" x14ac:dyDescent="0.2">
      <c r="B13" s="21" t="s">
        <v>122</v>
      </c>
      <c r="C13" s="22"/>
      <c r="D13" s="23">
        <f>SUM(D15,D146)</f>
        <v>1796086298</v>
      </c>
      <c r="E13" s="23">
        <f>SUM(E15,E146)</f>
        <v>1813586298</v>
      </c>
      <c r="F13" s="24">
        <f>SUM(F15,F146)</f>
        <v>1419244066</v>
      </c>
    </row>
    <row r="14" spans="1:6" ht="12.75" customHeight="1" x14ac:dyDescent="0.2">
      <c r="B14" s="25"/>
      <c r="C14" s="26"/>
      <c r="D14" s="27"/>
      <c r="E14" s="27"/>
      <c r="F14" s="24"/>
    </row>
    <row r="15" spans="1:6" s="5" customFormat="1" ht="12.75" customHeight="1" x14ac:dyDescent="0.2">
      <c r="B15" s="21" t="s">
        <v>8</v>
      </c>
      <c r="C15" s="22"/>
      <c r="D15" s="23">
        <f>+D17+D52+D77</f>
        <v>1759914298</v>
      </c>
      <c r="E15" s="23">
        <f>+E17+E52+E77</f>
        <v>1777414298</v>
      </c>
      <c r="F15" s="24">
        <f>+F17+F52+F77</f>
        <v>1406049407</v>
      </c>
    </row>
    <row r="16" spans="1:6" s="5" customFormat="1" ht="12.75" customHeight="1" x14ac:dyDescent="0.2">
      <c r="B16" s="25"/>
      <c r="C16" s="26"/>
      <c r="D16" s="27"/>
      <c r="E16" s="27"/>
      <c r="F16" s="24"/>
    </row>
    <row r="17" spans="2:7" s="5" customFormat="1" ht="12.75" customHeight="1" x14ac:dyDescent="0.2">
      <c r="B17" s="28">
        <v>1000</v>
      </c>
      <c r="C17" s="22" t="s">
        <v>9</v>
      </c>
      <c r="D17" s="23">
        <f>SUM(D19,D22,D26,D30,D38,D46,D49)</f>
        <v>663343030</v>
      </c>
      <c r="E17" s="23">
        <f>SUM(E19,E22,E26,E30,E38,E46,E49)</f>
        <v>685668531</v>
      </c>
      <c r="F17" s="24">
        <f>SUM(F19,F22,F26,F30,F38,F46,F49)</f>
        <v>686384988</v>
      </c>
    </row>
    <row r="18" spans="2:7" ht="12.75" customHeight="1" x14ac:dyDescent="0.2">
      <c r="B18" s="29"/>
      <c r="C18" s="26"/>
      <c r="D18" s="27"/>
      <c r="E18" s="27"/>
      <c r="F18" s="30"/>
    </row>
    <row r="19" spans="2:7" s="5" customFormat="1" ht="12.75" customHeight="1" x14ac:dyDescent="0.2">
      <c r="B19" s="28">
        <v>1100</v>
      </c>
      <c r="C19" s="22" t="s">
        <v>10</v>
      </c>
      <c r="D19" s="23">
        <f>+D20</f>
        <v>196412207</v>
      </c>
      <c r="E19" s="23">
        <f>+E20</f>
        <v>203099853</v>
      </c>
      <c r="F19" s="24">
        <f t="shared" ref="F19" si="0">+F20</f>
        <v>202799263</v>
      </c>
    </row>
    <row r="20" spans="2:7" s="7" customFormat="1" ht="12.75" customHeight="1" x14ac:dyDescent="0.2">
      <c r="B20" s="29">
        <v>11301</v>
      </c>
      <c r="C20" s="26" t="s">
        <v>11</v>
      </c>
      <c r="D20" s="27">
        <v>196412207</v>
      </c>
      <c r="E20" s="27">
        <v>203099853</v>
      </c>
      <c r="F20" s="30">
        <v>202799263</v>
      </c>
      <c r="G20" s="13"/>
    </row>
    <row r="21" spans="2:7" ht="12.75" customHeight="1" x14ac:dyDescent="0.2">
      <c r="B21" s="29"/>
      <c r="C21" s="26"/>
      <c r="D21" s="27"/>
      <c r="E21" s="27"/>
      <c r="F21" s="30"/>
      <c r="G21" s="14"/>
    </row>
    <row r="22" spans="2:7" s="5" customFormat="1" ht="12.75" customHeight="1" x14ac:dyDescent="0.2">
      <c r="B22" s="28">
        <v>1200</v>
      </c>
      <c r="C22" s="22" t="s">
        <v>12</v>
      </c>
      <c r="D22" s="23">
        <f>SUM(D23:D24)</f>
        <v>17922763</v>
      </c>
      <c r="E22" s="23">
        <f>SUM(E23:E24)</f>
        <v>20651225</v>
      </c>
      <c r="F22" s="24">
        <f t="shared" ref="F22" si="1">SUM(F23:F24)</f>
        <v>20641871</v>
      </c>
    </row>
    <row r="23" spans="2:7" ht="12.75" customHeight="1" x14ac:dyDescent="0.2">
      <c r="B23" s="29">
        <v>12201</v>
      </c>
      <c r="C23" s="26" t="s">
        <v>13</v>
      </c>
      <c r="D23" s="27">
        <v>17922763</v>
      </c>
      <c r="E23" s="27">
        <v>19136975</v>
      </c>
      <c r="F23" s="30">
        <v>19127621</v>
      </c>
    </row>
    <row r="24" spans="2:7" s="8" customFormat="1" ht="12.75" customHeight="1" x14ac:dyDescent="0.2">
      <c r="B24" s="29">
        <v>12301</v>
      </c>
      <c r="C24" s="26" t="s">
        <v>14</v>
      </c>
      <c r="D24" s="27">
        <v>0</v>
      </c>
      <c r="E24" s="27">
        <v>1514250</v>
      </c>
      <c r="F24" s="30">
        <v>1514250</v>
      </c>
      <c r="G24" s="15"/>
    </row>
    <row r="25" spans="2:7" s="9" customFormat="1" ht="12.75" customHeight="1" x14ac:dyDescent="0.2">
      <c r="B25" s="29"/>
      <c r="C25" s="26"/>
      <c r="D25" s="27"/>
      <c r="E25" s="27"/>
      <c r="F25" s="30"/>
    </row>
    <row r="26" spans="2:7" s="5" customFormat="1" ht="12.75" customHeight="1" x14ac:dyDescent="0.2">
      <c r="B26" s="28">
        <v>1300</v>
      </c>
      <c r="C26" s="22" t="s">
        <v>15</v>
      </c>
      <c r="D26" s="23">
        <f>SUM(D27:D28)</f>
        <v>58827043</v>
      </c>
      <c r="E26" s="23">
        <f>SUM(E27:E28)</f>
        <v>51584445</v>
      </c>
      <c r="F26" s="24">
        <f t="shared" ref="F26" si="2">SUM(F27:F28)</f>
        <v>54386265</v>
      </c>
      <c r="G26" s="7"/>
    </row>
    <row r="27" spans="2:7" s="7" customFormat="1" ht="12.75" customHeight="1" x14ac:dyDescent="0.2">
      <c r="B27" s="29">
        <v>13201</v>
      </c>
      <c r="C27" s="26" t="s">
        <v>16</v>
      </c>
      <c r="D27" s="27">
        <v>5819689</v>
      </c>
      <c r="E27" s="27">
        <v>5560440</v>
      </c>
      <c r="F27" s="30">
        <v>8296392</v>
      </c>
      <c r="G27" s="16"/>
    </row>
    <row r="28" spans="2:7" s="7" customFormat="1" ht="12.75" customHeight="1" x14ac:dyDescent="0.2">
      <c r="B28" s="29">
        <v>13202</v>
      </c>
      <c r="C28" s="26" t="s">
        <v>17</v>
      </c>
      <c r="D28" s="27">
        <v>53007354</v>
      </c>
      <c r="E28" s="27">
        <v>46024005</v>
      </c>
      <c r="F28" s="30">
        <v>46089873</v>
      </c>
    </row>
    <row r="29" spans="2:7" ht="12.75" customHeight="1" x14ac:dyDescent="0.2">
      <c r="B29" s="29"/>
      <c r="C29" s="26"/>
      <c r="D29" s="27"/>
      <c r="E29" s="27"/>
      <c r="F29" s="30"/>
    </row>
    <row r="30" spans="2:7" s="5" customFormat="1" ht="12.75" customHeight="1" x14ac:dyDescent="0.2">
      <c r="B30" s="28">
        <v>1400</v>
      </c>
      <c r="C30" s="22" t="s">
        <v>18</v>
      </c>
      <c r="D30" s="23">
        <f>SUM(D31:D36)</f>
        <v>92253954</v>
      </c>
      <c r="E30" s="23">
        <f>SUM(E31:E36)</f>
        <v>95228288</v>
      </c>
      <c r="F30" s="24">
        <f t="shared" ref="F30" si="3">SUM(F31:F36)</f>
        <v>95228288</v>
      </c>
    </row>
    <row r="31" spans="2:7" ht="12.75" customHeight="1" x14ac:dyDescent="0.2">
      <c r="B31" s="29">
        <v>14103</v>
      </c>
      <c r="C31" s="26" t="s">
        <v>19</v>
      </c>
      <c r="D31" s="27">
        <v>44315551</v>
      </c>
      <c r="E31" s="27">
        <v>44537139</v>
      </c>
      <c r="F31" s="30">
        <v>44537139</v>
      </c>
    </row>
    <row r="32" spans="2:7" s="8" customFormat="1" ht="12.75" customHeight="1" x14ac:dyDescent="0.2">
      <c r="B32" s="29">
        <v>14202</v>
      </c>
      <c r="C32" s="26" t="s">
        <v>20</v>
      </c>
      <c r="D32" s="27">
        <v>21991754</v>
      </c>
      <c r="E32" s="27">
        <v>21219393</v>
      </c>
      <c r="F32" s="30">
        <v>21219393</v>
      </c>
    </row>
    <row r="33" spans="1:6" s="7" customFormat="1" ht="12.75" customHeight="1" x14ac:dyDescent="0.2">
      <c r="B33" s="29">
        <v>14301</v>
      </c>
      <c r="C33" s="26" t="s">
        <v>21</v>
      </c>
      <c r="D33" s="27">
        <v>8796698</v>
      </c>
      <c r="E33" s="27">
        <v>8487757</v>
      </c>
      <c r="F33" s="30">
        <v>8487757</v>
      </c>
    </row>
    <row r="34" spans="1:6" s="8" customFormat="1" ht="12.75" customHeight="1" x14ac:dyDescent="0.2">
      <c r="B34" s="29">
        <v>14401</v>
      </c>
      <c r="C34" s="26" t="s">
        <v>22</v>
      </c>
      <c r="D34" s="27">
        <v>6095014</v>
      </c>
      <c r="E34" s="27">
        <v>4788488</v>
      </c>
      <c r="F34" s="30">
        <v>4788488</v>
      </c>
    </row>
    <row r="35" spans="1:6" s="8" customFormat="1" ht="12.75" customHeight="1" x14ac:dyDescent="0.2">
      <c r="B35" s="29">
        <v>14403</v>
      </c>
      <c r="C35" s="26" t="s">
        <v>23</v>
      </c>
      <c r="D35" s="27">
        <v>11054937</v>
      </c>
      <c r="E35" s="27">
        <v>14040611</v>
      </c>
      <c r="F35" s="30">
        <v>14040611</v>
      </c>
    </row>
    <row r="36" spans="1:6" ht="12.75" customHeight="1" x14ac:dyDescent="0.2">
      <c r="B36" s="29">
        <v>14406</v>
      </c>
      <c r="C36" s="26" t="s">
        <v>24</v>
      </c>
      <c r="D36" s="27">
        <v>0</v>
      </c>
      <c r="E36" s="27">
        <v>2154900</v>
      </c>
      <c r="F36" s="30">
        <v>2154900</v>
      </c>
    </row>
    <row r="37" spans="1:6" ht="12.75" customHeight="1" x14ac:dyDescent="0.2">
      <c r="A37" s="5"/>
      <c r="B37" s="29"/>
      <c r="C37" s="26"/>
      <c r="D37" s="27"/>
      <c r="E37" s="27"/>
      <c r="F37" s="30"/>
    </row>
    <row r="38" spans="1:6" s="5" customFormat="1" ht="12.75" customHeight="1" x14ac:dyDescent="0.2">
      <c r="B38" s="28">
        <v>1500</v>
      </c>
      <c r="C38" s="22" t="s">
        <v>25</v>
      </c>
      <c r="D38" s="23">
        <f>SUM(D39:D44)</f>
        <v>285861041</v>
      </c>
      <c r="E38" s="23">
        <f>SUM(E39:E44)</f>
        <v>294490457</v>
      </c>
      <c r="F38" s="24">
        <f t="shared" ref="F38" si="4">SUM(F39:F44)</f>
        <v>292715038</v>
      </c>
    </row>
    <row r="39" spans="1:6" s="7" customFormat="1" ht="12.75" customHeight="1" x14ac:dyDescent="0.2">
      <c r="B39" s="29">
        <v>15101</v>
      </c>
      <c r="C39" s="26" t="s">
        <v>26</v>
      </c>
      <c r="D39" s="27">
        <v>53867135</v>
      </c>
      <c r="E39" s="27">
        <v>48242836</v>
      </c>
      <c r="F39" s="30">
        <v>46629532</v>
      </c>
    </row>
    <row r="40" spans="1:6" s="7" customFormat="1" ht="12.75" customHeight="1" x14ac:dyDescent="0.2">
      <c r="B40" s="29">
        <v>15202</v>
      </c>
      <c r="C40" s="26" t="s">
        <v>27</v>
      </c>
      <c r="D40" s="27">
        <v>0</v>
      </c>
      <c r="E40" s="27">
        <v>27190070</v>
      </c>
      <c r="F40" s="30">
        <v>27190070</v>
      </c>
    </row>
    <row r="41" spans="1:6" s="7" customFormat="1" ht="12.75" customHeight="1" x14ac:dyDescent="0.2">
      <c r="B41" s="29">
        <v>15401</v>
      </c>
      <c r="C41" s="26" t="s">
        <v>28</v>
      </c>
      <c r="D41" s="27">
        <v>11231601</v>
      </c>
      <c r="E41" s="27">
        <v>10611149</v>
      </c>
      <c r="F41" s="30">
        <v>10589963</v>
      </c>
    </row>
    <row r="42" spans="1:6" s="8" customFormat="1" ht="12.75" customHeight="1" x14ac:dyDescent="0.2">
      <c r="B42" s="29">
        <v>15402</v>
      </c>
      <c r="C42" s="26" t="s">
        <v>29</v>
      </c>
      <c r="D42" s="27">
        <v>219178558</v>
      </c>
      <c r="E42" s="27">
        <v>207806473</v>
      </c>
      <c r="F42" s="30">
        <v>207665544</v>
      </c>
    </row>
    <row r="43" spans="1:6" s="7" customFormat="1" ht="12.75" customHeight="1" x14ac:dyDescent="0.2">
      <c r="B43" s="29">
        <v>15501</v>
      </c>
      <c r="C43" s="26" t="s">
        <v>30</v>
      </c>
      <c r="D43" s="27">
        <v>0</v>
      </c>
      <c r="E43" s="27">
        <v>565131</v>
      </c>
      <c r="F43" s="30">
        <v>565131</v>
      </c>
    </row>
    <row r="44" spans="1:6" s="7" customFormat="1" ht="12.75" customHeight="1" x14ac:dyDescent="0.2">
      <c r="B44" s="29">
        <v>15901</v>
      </c>
      <c r="C44" s="26" t="s">
        <v>31</v>
      </c>
      <c r="D44" s="27">
        <v>1583747</v>
      </c>
      <c r="E44" s="27">
        <v>74798</v>
      </c>
      <c r="F44" s="30">
        <v>74798</v>
      </c>
    </row>
    <row r="45" spans="1:6" s="5" customFormat="1" ht="12.75" customHeight="1" x14ac:dyDescent="0.2">
      <c r="B45" s="29"/>
      <c r="C45" s="26"/>
      <c r="D45" s="23"/>
      <c r="E45" s="23"/>
      <c r="F45" s="24"/>
    </row>
    <row r="46" spans="1:6" s="7" customFormat="1" ht="12.75" customHeight="1" x14ac:dyDescent="0.2">
      <c r="B46" s="28">
        <v>1600</v>
      </c>
      <c r="C46" s="22" t="s">
        <v>32</v>
      </c>
      <c r="D46" s="23">
        <f>SUM(D47:D47)</f>
        <v>12066022</v>
      </c>
      <c r="E46" s="23">
        <f>SUM(E47:E47)</f>
        <v>0</v>
      </c>
      <c r="F46" s="24">
        <f>SUM(F47:F47)</f>
        <v>0</v>
      </c>
    </row>
    <row r="47" spans="1:6" ht="12.75" customHeight="1" x14ac:dyDescent="0.2">
      <c r="B47" s="29">
        <v>16101</v>
      </c>
      <c r="C47" s="26" t="s">
        <v>33</v>
      </c>
      <c r="D47" s="27">
        <v>12066022</v>
      </c>
      <c r="E47" s="27">
        <v>0</v>
      </c>
      <c r="F47" s="30">
        <v>0</v>
      </c>
    </row>
    <row r="48" spans="1:6" s="7" customFormat="1" ht="12.75" customHeight="1" x14ac:dyDescent="0.2">
      <c r="B48" s="29"/>
      <c r="C48" s="26"/>
      <c r="D48" s="27"/>
      <c r="E48" s="27"/>
      <c r="F48" s="30"/>
    </row>
    <row r="49" spans="1:6" s="5" customFormat="1" ht="12.75" customHeight="1" x14ac:dyDescent="0.2">
      <c r="B49" s="28">
        <v>1700</v>
      </c>
      <c r="C49" s="22" t="s">
        <v>34</v>
      </c>
      <c r="D49" s="23">
        <f>+D50</f>
        <v>0</v>
      </c>
      <c r="E49" s="23">
        <f t="shared" ref="E49:F49" si="5">+E50</f>
        <v>20614263</v>
      </c>
      <c r="F49" s="24">
        <f t="shared" si="5"/>
        <v>20614263</v>
      </c>
    </row>
    <row r="50" spans="1:6" s="7" customFormat="1" ht="12.75" customHeight="1" x14ac:dyDescent="0.2">
      <c r="B50" s="29">
        <v>17101</v>
      </c>
      <c r="C50" s="26" t="s">
        <v>35</v>
      </c>
      <c r="D50" s="27">
        <v>0</v>
      </c>
      <c r="E50" s="27">
        <v>20614263</v>
      </c>
      <c r="F50" s="30">
        <v>20614263</v>
      </c>
    </row>
    <row r="51" spans="1:6" s="7" customFormat="1" ht="12.75" customHeight="1" x14ac:dyDescent="0.2">
      <c r="B51" s="29"/>
      <c r="C51" s="26"/>
      <c r="D51" s="27"/>
      <c r="E51" s="27"/>
      <c r="F51" s="30"/>
    </row>
    <row r="52" spans="1:6" ht="12.75" customHeight="1" x14ac:dyDescent="0.2">
      <c r="A52" s="5"/>
      <c r="B52" s="28">
        <v>2000</v>
      </c>
      <c r="C52" s="22" t="s">
        <v>36</v>
      </c>
      <c r="D52" s="23">
        <f t="shared" ref="D52:E52" si="6">+D54+D60+D64+D68+D71+D74</f>
        <v>10929250</v>
      </c>
      <c r="E52" s="23">
        <f t="shared" si="6"/>
        <v>10929250</v>
      </c>
      <c r="F52" s="45">
        <f>+F54+F60+F64+F68+F71+F74</f>
        <v>6424809</v>
      </c>
    </row>
    <row r="53" spans="1:6" s="7" customFormat="1" ht="12.75" customHeight="1" x14ac:dyDescent="0.2">
      <c r="A53" s="6"/>
      <c r="B53" s="29"/>
      <c r="C53" s="26"/>
      <c r="D53" s="27"/>
      <c r="E53" s="27"/>
      <c r="F53" s="30"/>
    </row>
    <row r="54" spans="1:6" s="7" customFormat="1" ht="12.75" customHeight="1" x14ac:dyDescent="0.2">
      <c r="A54" s="5"/>
      <c r="B54" s="28">
        <v>2100</v>
      </c>
      <c r="C54" s="22" t="s">
        <v>37</v>
      </c>
      <c r="D54" s="23">
        <f>SUM(D55:D58)</f>
        <v>4672250</v>
      </c>
      <c r="E54" s="23">
        <f>SUM(E55:E58)</f>
        <v>4425714</v>
      </c>
      <c r="F54" s="24">
        <f t="shared" ref="F54" si="7">SUM(F55:F58)</f>
        <v>2878755</v>
      </c>
    </row>
    <row r="55" spans="1:6" s="8" customFormat="1" ht="12.75" customHeight="1" x14ac:dyDescent="0.2">
      <c r="A55" s="7"/>
      <c r="B55" s="29">
        <v>21101</v>
      </c>
      <c r="C55" s="26" t="s">
        <v>38</v>
      </c>
      <c r="D55" s="27">
        <v>4276500</v>
      </c>
      <c r="E55" s="27">
        <v>3594193</v>
      </c>
      <c r="F55" s="30">
        <v>2184340</v>
      </c>
    </row>
    <row r="56" spans="1:6" ht="12.75" customHeight="1" x14ac:dyDescent="0.2">
      <c r="B56" s="29">
        <v>21401</v>
      </c>
      <c r="C56" s="26" t="s">
        <v>39</v>
      </c>
      <c r="D56" s="27">
        <v>200000</v>
      </c>
      <c r="E56" s="27">
        <v>200000</v>
      </c>
      <c r="F56" s="30">
        <v>62894</v>
      </c>
    </row>
    <row r="57" spans="1:6" ht="12.75" customHeight="1" x14ac:dyDescent="0.2">
      <c r="B57" s="29">
        <v>21501</v>
      </c>
      <c r="C57" s="26" t="s">
        <v>40</v>
      </c>
      <c r="D57" s="27">
        <v>195750</v>
      </c>
      <c r="E57" s="27">
        <v>620353</v>
      </c>
      <c r="F57" s="30">
        <v>620353</v>
      </c>
    </row>
    <row r="58" spans="1:6" s="7" customFormat="1" ht="12.75" customHeight="1" x14ac:dyDescent="0.2">
      <c r="B58" s="29">
        <v>21601</v>
      </c>
      <c r="C58" s="26" t="s">
        <v>41</v>
      </c>
      <c r="D58" s="27">
        <v>0</v>
      </c>
      <c r="E58" s="27">
        <v>11168</v>
      </c>
      <c r="F58" s="30">
        <v>11168</v>
      </c>
    </row>
    <row r="59" spans="1:6" s="7" customFormat="1" ht="12.75" customHeight="1" x14ac:dyDescent="0.2">
      <c r="A59" s="6"/>
      <c r="B59" s="29"/>
      <c r="C59" s="26"/>
      <c r="D59" s="27"/>
      <c r="E59" s="27"/>
      <c r="F59" s="30"/>
    </row>
    <row r="60" spans="1:6" ht="12.75" customHeight="1" x14ac:dyDescent="0.2">
      <c r="A60" s="5"/>
      <c r="B60" s="28">
        <v>2200</v>
      </c>
      <c r="C60" s="22" t="s">
        <v>42</v>
      </c>
      <c r="D60" s="23">
        <f>SUM(D61:D62)</f>
        <v>1557000</v>
      </c>
      <c r="E60" s="23">
        <f>SUM(E61:E62)</f>
        <v>1800183</v>
      </c>
      <c r="F60" s="24">
        <f>SUM(F61:F62)</f>
        <v>1800183</v>
      </c>
    </row>
    <row r="61" spans="1:6" s="8" customFormat="1" ht="12.75" customHeight="1" x14ac:dyDescent="0.2">
      <c r="A61" s="7"/>
      <c r="B61" s="29">
        <v>22104</v>
      </c>
      <c r="C61" s="26" t="s">
        <v>43</v>
      </c>
      <c r="D61" s="27">
        <v>1557000</v>
      </c>
      <c r="E61" s="27">
        <v>1795181</v>
      </c>
      <c r="F61" s="30">
        <v>1795181</v>
      </c>
    </row>
    <row r="62" spans="1:6" s="7" customFormat="1" ht="12.75" customHeight="1" x14ac:dyDescent="0.2">
      <c r="A62" s="6"/>
      <c r="B62" s="29">
        <v>22301</v>
      </c>
      <c r="C62" s="26" t="s">
        <v>44</v>
      </c>
      <c r="D62" s="27">
        <v>0</v>
      </c>
      <c r="E62" s="27">
        <v>5002</v>
      </c>
      <c r="F62" s="30">
        <v>5002</v>
      </c>
    </row>
    <row r="63" spans="1:6" s="8" customFormat="1" ht="12.75" customHeight="1" x14ac:dyDescent="0.2">
      <c r="A63" s="7"/>
      <c r="B63" s="29"/>
      <c r="C63" s="26"/>
      <c r="D63" s="27"/>
      <c r="E63" s="27"/>
      <c r="F63" s="30"/>
    </row>
    <row r="64" spans="1:6" ht="12.75" customHeight="1" x14ac:dyDescent="0.2">
      <c r="A64" s="5"/>
      <c r="B64" s="28">
        <v>2500</v>
      </c>
      <c r="C64" s="22" t="s">
        <v>45</v>
      </c>
      <c r="D64" s="23">
        <f>+D65+D66</f>
        <v>250000</v>
      </c>
      <c r="E64" s="23">
        <f t="shared" ref="E64:F64" si="8">+E65+E66</f>
        <v>253353</v>
      </c>
      <c r="F64" s="24">
        <f t="shared" si="8"/>
        <v>24974</v>
      </c>
    </row>
    <row r="65" spans="1:6" ht="12.75" customHeight="1" x14ac:dyDescent="0.2">
      <c r="B65" s="29">
        <v>25301</v>
      </c>
      <c r="C65" s="26" t="s">
        <v>46</v>
      </c>
      <c r="D65" s="27">
        <v>250000</v>
      </c>
      <c r="E65" s="27">
        <v>250000</v>
      </c>
      <c r="F65" s="30">
        <v>21621</v>
      </c>
    </row>
    <row r="66" spans="1:6" ht="12.75" customHeight="1" x14ac:dyDescent="0.2">
      <c r="B66" s="29">
        <v>25401</v>
      </c>
      <c r="C66" s="26" t="s">
        <v>125</v>
      </c>
      <c r="D66" s="27">
        <v>0</v>
      </c>
      <c r="E66" s="27">
        <v>3353</v>
      </c>
      <c r="F66" s="30">
        <v>3353</v>
      </c>
    </row>
    <row r="67" spans="1:6" s="8" customFormat="1" ht="12.75" customHeight="1" x14ac:dyDescent="0.2">
      <c r="A67" s="7"/>
      <c r="B67" s="29"/>
      <c r="C67" s="26"/>
      <c r="D67" s="27"/>
      <c r="E67" s="27"/>
      <c r="F67" s="30"/>
    </row>
    <row r="68" spans="1:6" ht="12.75" customHeight="1" x14ac:dyDescent="0.2">
      <c r="A68" s="8"/>
      <c r="B68" s="28">
        <v>2600</v>
      </c>
      <c r="C68" s="22" t="s">
        <v>47</v>
      </c>
      <c r="D68" s="23">
        <f>+D69</f>
        <v>1950000</v>
      </c>
      <c r="E68" s="23">
        <f>+E69</f>
        <v>1950000</v>
      </c>
      <c r="F68" s="24">
        <f t="shared" ref="F68" si="9">+F69</f>
        <v>1036199</v>
      </c>
    </row>
    <row r="69" spans="1:6" s="7" customFormat="1" ht="12.75" customHeight="1" x14ac:dyDescent="0.2">
      <c r="A69" s="6"/>
      <c r="B69" s="29">
        <v>26103</v>
      </c>
      <c r="C69" s="26" t="s">
        <v>48</v>
      </c>
      <c r="D69" s="27">
        <v>1950000</v>
      </c>
      <c r="E69" s="27">
        <v>1950000</v>
      </c>
      <c r="F69" s="30">
        <v>1036199</v>
      </c>
    </row>
    <row r="70" spans="1:6" s="7" customFormat="1" ht="12.75" customHeight="1" x14ac:dyDescent="0.2">
      <c r="A70" s="6"/>
      <c r="B70" s="29"/>
      <c r="C70" s="26"/>
      <c r="D70" s="27"/>
      <c r="E70" s="27"/>
      <c r="F70" s="30"/>
    </row>
    <row r="71" spans="1:6" s="7" customFormat="1" ht="12.75" customHeight="1" x14ac:dyDescent="0.2">
      <c r="B71" s="28">
        <v>2700</v>
      </c>
      <c r="C71" s="22" t="s">
        <v>49</v>
      </c>
      <c r="D71" s="23">
        <f>+D72</f>
        <v>2500000</v>
      </c>
      <c r="E71" s="23">
        <f>+E72</f>
        <v>2171000</v>
      </c>
      <c r="F71" s="24">
        <f t="shared" ref="F71" si="10">+F72</f>
        <v>355804</v>
      </c>
    </row>
    <row r="72" spans="1:6" ht="12.75" customHeight="1" x14ac:dyDescent="0.2">
      <c r="A72" s="7"/>
      <c r="B72" s="29">
        <v>27101</v>
      </c>
      <c r="C72" s="26" t="s">
        <v>50</v>
      </c>
      <c r="D72" s="27">
        <v>2500000</v>
      </c>
      <c r="E72" s="27">
        <v>2171000</v>
      </c>
      <c r="F72" s="30">
        <v>355804</v>
      </c>
    </row>
    <row r="73" spans="1:6" ht="12.75" customHeight="1" x14ac:dyDescent="0.2">
      <c r="A73" s="7"/>
      <c r="B73" s="29"/>
      <c r="C73" s="26"/>
      <c r="D73" s="27"/>
      <c r="E73" s="27"/>
      <c r="F73" s="30"/>
    </row>
    <row r="74" spans="1:6" ht="12.75" customHeight="1" x14ac:dyDescent="0.2">
      <c r="A74" s="7"/>
      <c r="B74" s="28">
        <v>2900</v>
      </c>
      <c r="C74" s="22" t="s">
        <v>126</v>
      </c>
      <c r="D74" s="23">
        <f>+D75</f>
        <v>0</v>
      </c>
      <c r="E74" s="23">
        <f t="shared" ref="E74:F74" si="11">+E75</f>
        <v>329000</v>
      </c>
      <c r="F74" s="24">
        <f t="shared" si="11"/>
        <v>328894</v>
      </c>
    </row>
    <row r="75" spans="1:6" ht="12.75" customHeight="1" x14ac:dyDescent="0.2">
      <c r="A75" s="7"/>
      <c r="B75" s="29">
        <v>29101</v>
      </c>
      <c r="C75" s="26" t="s">
        <v>127</v>
      </c>
      <c r="D75" s="27">
        <v>0</v>
      </c>
      <c r="E75" s="27">
        <v>329000</v>
      </c>
      <c r="F75" s="30">
        <v>328894</v>
      </c>
    </row>
    <row r="76" spans="1:6" s="8" customFormat="1" ht="12.75" customHeight="1" x14ac:dyDescent="0.2">
      <c r="A76" s="7"/>
      <c r="B76" s="29"/>
      <c r="C76" s="26"/>
      <c r="D76" s="27"/>
      <c r="E76" s="27"/>
      <c r="F76" s="30"/>
    </row>
    <row r="77" spans="1:6" s="8" customFormat="1" ht="12.75" customHeight="1" x14ac:dyDescent="0.2">
      <c r="A77" s="5"/>
      <c r="B77" s="28">
        <v>3000</v>
      </c>
      <c r="C77" s="22" t="s">
        <v>51</v>
      </c>
      <c r="D77" s="23">
        <f>+D79+D89+D98+D112+D117+D126+D130+D136+D139</f>
        <v>1085642018</v>
      </c>
      <c r="E77" s="23">
        <f>+E79+E89+E98+E112+E117+E126+E130+E136+E139</f>
        <v>1080816517</v>
      </c>
      <c r="F77" s="24">
        <f>+F79+F89+F98+F112+F117+F126+F130+F136+F139</f>
        <v>713239610</v>
      </c>
    </row>
    <row r="78" spans="1:6" s="7" customFormat="1" ht="12.75" customHeight="1" x14ac:dyDescent="0.2">
      <c r="A78" s="6"/>
      <c r="B78" s="29"/>
      <c r="C78" s="26"/>
      <c r="D78" s="27"/>
      <c r="E78" s="27"/>
      <c r="F78" s="30"/>
    </row>
    <row r="79" spans="1:6" s="7" customFormat="1" ht="12.75" customHeight="1" x14ac:dyDescent="0.2">
      <c r="A79" s="5"/>
      <c r="B79" s="28">
        <v>3100</v>
      </c>
      <c r="C79" s="22" t="s">
        <v>52</v>
      </c>
      <c r="D79" s="23">
        <f>SUM(D80:D87)</f>
        <v>185610874</v>
      </c>
      <c r="E79" s="23">
        <f>SUM(E80:E87)</f>
        <v>159763984</v>
      </c>
      <c r="F79" s="24">
        <f>SUM(F80:F87)</f>
        <v>124428576</v>
      </c>
    </row>
    <row r="80" spans="1:6" s="7" customFormat="1" ht="12.75" customHeight="1" x14ac:dyDescent="0.2">
      <c r="B80" s="29">
        <v>31101</v>
      </c>
      <c r="C80" s="26" t="s">
        <v>53</v>
      </c>
      <c r="D80" s="27">
        <v>10999473</v>
      </c>
      <c r="E80" s="27">
        <v>10999473</v>
      </c>
      <c r="F80" s="30">
        <v>10253923</v>
      </c>
    </row>
    <row r="81" spans="1:6" s="2" customFormat="1" ht="12.75" customHeight="1" x14ac:dyDescent="0.2">
      <c r="A81" s="8"/>
      <c r="B81" s="29">
        <v>31301</v>
      </c>
      <c r="C81" s="26" t="s">
        <v>54</v>
      </c>
      <c r="D81" s="27">
        <v>1160374</v>
      </c>
      <c r="E81" s="27">
        <v>1204796</v>
      </c>
      <c r="F81" s="30">
        <v>1204796</v>
      </c>
    </row>
    <row r="82" spans="1:6" s="8" customFormat="1" ht="12.75" customHeight="1" x14ac:dyDescent="0.2">
      <c r="B82" s="29">
        <v>31401</v>
      </c>
      <c r="C82" s="26" t="s">
        <v>55</v>
      </c>
      <c r="D82" s="27">
        <v>4840000</v>
      </c>
      <c r="E82" s="27">
        <v>4840000</v>
      </c>
      <c r="F82" s="30">
        <v>3246287</v>
      </c>
    </row>
    <row r="83" spans="1:6" ht="12.75" customHeight="1" x14ac:dyDescent="0.2">
      <c r="A83" s="8"/>
      <c r="B83" s="29">
        <v>31501</v>
      </c>
      <c r="C83" s="26" t="s">
        <v>56</v>
      </c>
      <c r="D83" s="27">
        <v>1150000</v>
      </c>
      <c r="E83" s="27">
        <v>1150000</v>
      </c>
      <c r="F83" s="30">
        <v>397882</v>
      </c>
    </row>
    <row r="84" spans="1:6" s="8" customFormat="1" ht="12.75" customHeight="1" x14ac:dyDescent="0.2">
      <c r="B84" s="29">
        <v>31602</v>
      </c>
      <c r="C84" s="26" t="s">
        <v>57</v>
      </c>
      <c r="D84" s="27">
        <v>161786002</v>
      </c>
      <c r="E84" s="27">
        <v>135894690</v>
      </c>
      <c r="F84" s="30">
        <v>105128168</v>
      </c>
    </row>
    <row r="85" spans="1:6" s="7" customFormat="1" ht="12.75" customHeight="1" x14ac:dyDescent="0.2">
      <c r="B85" s="29">
        <v>31701</v>
      </c>
      <c r="C85" s="26" t="s">
        <v>58</v>
      </c>
      <c r="D85" s="27">
        <v>104756</v>
      </c>
      <c r="E85" s="27">
        <v>104756</v>
      </c>
      <c r="F85" s="30">
        <v>91929</v>
      </c>
    </row>
    <row r="86" spans="1:6" s="8" customFormat="1" ht="12.75" customHeight="1" x14ac:dyDescent="0.2">
      <c r="A86" s="7"/>
      <c r="B86" s="29">
        <v>31801</v>
      </c>
      <c r="C86" s="26" t="s">
        <v>59</v>
      </c>
      <c r="D86" s="27">
        <v>1923269</v>
      </c>
      <c r="E86" s="27">
        <v>1923269</v>
      </c>
      <c r="F86" s="30">
        <v>1587972</v>
      </c>
    </row>
    <row r="87" spans="1:6" s="8" customFormat="1" ht="12.75" customHeight="1" x14ac:dyDescent="0.2">
      <c r="B87" s="29">
        <v>31902</v>
      </c>
      <c r="C87" s="26" t="s">
        <v>60</v>
      </c>
      <c r="D87" s="27">
        <v>3647000</v>
      </c>
      <c r="E87" s="27">
        <v>3647000</v>
      </c>
      <c r="F87" s="30">
        <v>2517619</v>
      </c>
    </row>
    <row r="88" spans="1:6" ht="12.75" customHeight="1" x14ac:dyDescent="0.2">
      <c r="A88" s="8"/>
      <c r="B88" s="31"/>
      <c r="C88" s="32"/>
      <c r="D88" s="27"/>
      <c r="E88" s="27"/>
      <c r="F88" s="30"/>
    </row>
    <row r="89" spans="1:6" s="7" customFormat="1" ht="12.75" customHeight="1" x14ac:dyDescent="0.2">
      <c r="A89" s="8"/>
      <c r="B89" s="28">
        <v>3200</v>
      </c>
      <c r="C89" s="22" t="s">
        <v>61</v>
      </c>
      <c r="D89" s="23">
        <f t="shared" ref="D89:F89" si="12">SUM(D90:D96)</f>
        <v>169102275</v>
      </c>
      <c r="E89" s="23">
        <f t="shared" si="12"/>
        <v>169322732</v>
      </c>
      <c r="F89" s="24">
        <f t="shared" si="12"/>
        <v>82057022</v>
      </c>
    </row>
    <row r="90" spans="1:6" ht="12.75" customHeight="1" x14ac:dyDescent="0.2">
      <c r="B90" s="29">
        <v>32201</v>
      </c>
      <c r="C90" s="26" t="s">
        <v>62</v>
      </c>
      <c r="D90" s="27">
        <v>19124660</v>
      </c>
      <c r="E90" s="27">
        <v>19124660</v>
      </c>
      <c r="F90" s="30">
        <v>17705976</v>
      </c>
    </row>
    <row r="91" spans="1:6" s="8" customFormat="1" ht="12.75" customHeight="1" x14ac:dyDescent="0.2">
      <c r="B91" s="29">
        <v>32301</v>
      </c>
      <c r="C91" s="26" t="s">
        <v>63</v>
      </c>
      <c r="D91" s="27">
        <v>74717827</v>
      </c>
      <c r="E91" s="27">
        <v>74717827</v>
      </c>
      <c r="F91" s="30">
        <v>12898741</v>
      </c>
    </row>
    <row r="92" spans="1:6" s="8" customFormat="1" ht="12.75" customHeight="1" x14ac:dyDescent="0.2">
      <c r="B92" s="29">
        <v>32302</v>
      </c>
      <c r="C92" s="26" t="s">
        <v>64</v>
      </c>
      <c r="D92" s="27">
        <v>5000</v>
      </c>
      <c r="E92" s="27">
        <v>10000</v>
      </c>
      <c r="F92" s="30">
        <v>9574</v>
      </c>
    </row>
    <row r="93" spans="1:6" s="8" customFormat="1" ht="12.75" customHeight="1" x14ac:dyDescent="0.2">
      <c r="A93" s="6"/>
      <c r="B93" s="29">
        <v>32503</v>
      </c>
      <c r="C93" s="26" t="s">
        <v>65</v>
      </c>
      <c r="D93" s="27">
        <v>9000000</v>
      </c>
      <c r="E93" s="27">
        <v>9170057</v>
      </c>
      <c r="F93" s="30">
        <v>9170057</v>
      </c>
    </row>
    <row r="94" spans="1:6" s="8" customFormat="1" ht="12.75" customHeight="1" x14ac:dyDescent="0.2">
      <c r="B94" s="29">
        <v>32505</v>
      </c>
      <c r="C94" s="26" t="s">
        <v>66</v>
      </c>
      <c r="D94" s="27">
        <v>36960000</v>
      </c>
      <c r="E94" s="27">
        <v>36960000</v>
      </c>
      <c r="F94" s="30">
        <v>31692831</v>
      </c>
    </row>
    <row r="95" spans="1:6" s="8" customFormat="1" ht="12.75" customHeight="1" x14ac:dyDescent="0.2">
      <c r="B95" s="29">
        <v>32601</v>
      </c>
      <c r="C95" s="26" t="s">
        <v>67</v>
      </c>
      <c r="D95" s="27">
        <v>0</v>
      </c>
      <c r="E95" s="27">
        <v>45400</v>
      </c>
      <c r="F95" s="30">
        <v>45342</v>
      </c>
    </row>
    <row r="96" spans="1:6" s="8" customFormat="1" ht="12.75" customHeight="1" x14ac:dyDescent="0.2">
      <c r="A96" s="6"/>
      <c r="B96" s="29">
        <v>32701</v>
      </c>
      <c r="C96" s="26" t="s">
        <v>68</v>
      </c>
      <c r="D96" s="27">
        <v>29294788</v>
      </c>
      <c r="E96" s="27">
        <v>29294788</v>
      </c>
      <c r="F96" s="30">
        <v>10534501</v>
      </c>
    </row>
    <row r="97" spans="1:6" s="8" customFormat="1" ht="12.75" customHeight="1" x14ac:dyDescent="0.2">
      <c r="B97" s="31"/>
      <c r="C97" s="32"/>
      <c r="D97" s="27"/>
      <c r="E97" s="27"/>
      <c r="F97" s="30"/>
    </row>
    <row r="98" spans="1:6" s="8" customFormat="1" ht="12.75" customHeight="1" x14ac:dyDescent="0.2">
      <c r="B98" s="28">
        <v>3300</v>
      </c>
      <c r="C98" s="22" t="s">
        <v>69</v>
      </c>
      <c r="D98" s="23">
        <f t="shared" ref="D98:E98" si="13">SUM(D99:D110)</f>
        <v>374649844</v>
      </c>
      <c r="E98" s="23">
        <f t="shared" si="13"/>
        <v>395408704</v>
      </c>
      <c r="F98" s="24">
        <f>SUM(F99:F110)</f>
        <v>298557693</v>
      </c>
    </row>
    <row r="99" spans="1:6" s="8" customFormat="1" ht="12.75" customHeight="1" x14ac:dyDescent="0.2">
      <c r="B99" s="29">
        <v>33104</v>
      </c>
      <c r="C99" s="26" t="s">
        <v>70</v>
      </c>
      <c r="D99" s="27">
        <v>17524503</v>
      </c>
      <c r="E99" s="27">
        <v>34996449</v>
      </c>
      <c r="F99" s="30">
        <v>34996450</v>
      </c>
    </row>
    <row r="100" spans="1:6" s="8" customFormat="1" ht="12.75" customHeight="1" x14ac:dyDescent="0.2">
      <c r="B100" s="29">
        <v>33105</v>
      </c>
      <c r="C100" s="26" t="s">
        <v>71</v>
      </c>
      <c r="D100" s="27">
        <v>5460000</v>
      </c>
      <c r="E100" s="27">
        <v>5460000</v>
      </c>
      <c r="F100" s="30">
        <v>322500</v>
      </c>
    </row>
    <row r="101" spans="1:6" s="8" customFormat="1" ht="12.75" customHeight="1" x14ac:dyDescent="0.2">
      <c r="B101" s="29">
        <v>33301</v>
      </c>
      <c r="C101" s="26" t="s">
        <v>72</v>
      </c>
      <c r="D101" s="27">
        <v>27500000</v>
      </c>
      <c r="E101" s="27">
        <v>27500000</v>
      </c>
      <c r="F101" s="30">
        <v>1682541</v>
      </c>
    </row>
    <row r="102" spans="1:6" s="8" customFormat="1" ht="12.75" customHeight="1" x14ac:dyDescent="0.2">
      <c r="B102" s="29">
        <v>33303</v>
      </c>
      <c r="C102" s="26" t="s">
        <v>128</v>
      </c>
      <c r="D102" s="27">
        <v>0</v>
      </c>
      <c r="E102" s="27">
        <v>195875</v>
      </c>
      <c r="F102" s="30">
        <v>195875</v>
      </c>
    </row>
    <row r="103" spans="1:6" s="8" customFormat="1" ht="12.75" customHeight="1" x14ac:dyDescent="0.2">
      <c r="B103" s="29">
        <v>33401</v>
      </c>
      <c r="C103" s="26" t="s">
        <v>73</v>
      </c>
      <c r="D103" s="27">
        <v>8471959</v>
      </c>
      <c r="E103" s="27">
        <v>8471959</v>
      </c>
      <c r="F103" s="30">
        <v>2127604</v>
      </c>
    </row>
    <row r="104" spans="1:6" s="8" customFormat="1" ht="12.75" customHeight="1" x14ac:dyDescent="0.2">
      <c r="B104" s="29">
        <v>33601</v>
      </c>
      <c r="C104" s="26" t="s">
        <v>74</v>
      </c>
      <c r="D104" s="27">
        <v>0</v>
      </c>
      <c r="E104" s="27">
        <v>39420</v>
      </c>
      <c r="F104" s="30">
        <v>39420</v>
      </c>
    </row>
    <row r="105" spans="1:6" s="8" customFormat="1" ht="12.75" customHeight="1" x14ac:dyDescent="0.2">
      <c r="B105" s="29">
        <v>33602</v>
      </c>
      <c r="C105" s="26" t="s">
        <v>75</v>
      </c>
      <c r="D105" s="27">
        <v>13600000</v>
      </c>
      <c r="E105" s="27">
        <v>13600000</v>
      </c>
      <c r="F105" s="30">
        <v>10343072</v>
      </c>
    </row>
    <row r="106" spans="1:6" s="8" customFormat="1" ht="12.75" customHeight="1" x14ac:dyDescent="0.2">
      <c r="B106" s="29">
        <v>33604</v>
      </c>
      <c r="C106" s="26" t="s">
        <v>76</v>
      </c>
      <c r="D106" s="27">
        <v>5251000</v>
      </c>
      <c r="E106" s="27">
        <v>5251000</v>
      </c>
      <c r="F106" s="30">
        <v>166647</v>
      </c>
    </row>
    <row r="107" spans="1:6" s="8" customFormat="1" ht="12.75" customHeight="1" x14ac:dyDescent="0.2">
      <c r="B107" s="29">
        <v>33605</v>
      </c>
      <c r="C107" s="26" t="s">
        <v>77</v>
      </c>
      <c r="D107" s="27">
        <v>1050000</v>
      </c>
      <c r="E107" s="27">
        <v>1050000</v>
      </c>
      <c r="F107" s="30">
        <v>959546</v>
      </c>
    </row>
    <row r="108" spans="1:6" s="8" customFormat="1" ht="12.75" customHeight="1" x14ac:dyDescent="0.2">
      <c r="B108" s="29">
        <v>33801</v>
      </c>
      <c r="C108" s="26" t="s">
        <v>78</v>
      </c>
      <c r="D108" s="27">
        <v>25880000</v>
      </c>
      <c r="E108" s="27">
        <v>25880000</v>
      </c>
      <c r="F108" s="30">
        <v>22946373</v>
      </c>
    </row>
    <row r="109" spans="1:6" s="8" customFormat="1" ht="12.75" customHeight="1" x14ac:dyDescent="0.2">
      <c r="B109" s="29">
        <v>33901</v>
      </c>
      <c r="C109" s="26" t="s">
        <v>79</v>
      </c>
      <c r="D109" s="27">
        <v>269912382</v>
      </c>
      <c r="E109" s="27">
        <v>269912382</v>
      </c>
      <c r="F109" s="30">
        <v>221726046</v>
      </c>
    </row>
    <row r="110" spans="1:6" s="8" customFormat="1" ht="12.75" customHeight="1" x14ac:dyDescent="0.2">
      <c r="B110" s="29">
        <v>33903</v>
      </c>
      <c r="C110" s="26" t="s">
        <v>129</v>
      </c>
      <c r="D110" s="27">
        <v>0</v>
      </c>
      <c r="E110" s="27">
        <v>3051619</v>
      </c>
      <c r="F110" s="30">
        <v>3051619</v>
      </c>
    </row>
    <row r="111" spans="1:6" s="8" customFormat="1" ht="12.75" customHeight="1" x14ac:dyDescent="0.2">
      <c r="A111" s="6"/>
      <c r="B111" s="29"/>
      <c r="C111" s="26"/>
      <c r="D111" s="27"/>
      <c r="E111" s="27"/>
      <c r="F111" s="30"/>
    </row>
    <row r="112" spans="1:6" s="8" customFormat="1" ht="12.75" customHeight="1" x14ac:dyDescent="0.2">
      <c r="A112" s="6"/>
      <c r="B112" s="28">
        <v>3400</v>
      </c>
      <c r="C112" s="22" t="s">
        <v>80</v>
      </c>
      <c r="D112" s="23">
        <f>SUM(D113:D115)</f>
        <v>33739500</v>
      </c>
      <c r="E112" s="23">
        <f>SUM(E113:E115)</f>
        <v>33739500</v>
      </c>
      <c r="F112" s="24">
        <f t="shared" ref="F112" si="14">SUM(F113:F115)</f>
        <v>27617307</v>
      </c>
    </row>
    <row r="113" spans="1:6" s="8" customFormat="1" ht="12.75" customHeight="1" x14ac:dyDescent="0.2">
      <c r="A113" s="7"/>
      <c r="B113" s="29">
        <v>34101</v>
      </c>
      <c r="C113" s="26" t="s">
        <v>81</v>
      </c>
      <c r="D113" s="27">
        <v>31183000</v>
      </c>
      <c r="E113" s="27">
        <v>31183000</v>
      </c>
      <c r="F113" s="30">
        <v>26394226</v>
      </c>
    </row>
    <row r="114" spans="1:6" s="8" customFormat="1" ht="12.75" customHeight="1" x14ac:dyDescent="0.2">
      <c r="B114" s="29">
        <v>34501</v>
      </c>
      <c r="C114" s="26" t="s">
        <v>82</v>
      </c>
      <c r="D114" s="27">
        <v>1966500</v>
      </c>
      <c r="E114" s="27">
        <v>1966500</v>
      </c>
      <c r="F114" s="30">
        <v>987411</v>
      </c>
    </row>
    <row r="115" spans="1:6" s="8" customFormat="1" ht="12.75" customHeight="1" x14ac:dyDescent="0.2">
      <c r="B115" s="29">
        <v>34701</v>
      </c>
      <c r="C115" s="26" t="s">
        <v>83</v>
      </c>
      <c r="D115" s="27">
        <v>590000</v>
      </c>
      <c r="E115" s="27">
        <v>590000</v>
      </c>
      <c r="F115" s="30">
        <v>235670</v>
      </c>
    </row>
    <row r="116" spans="1:6" s="8" customFormat="1" ht="12.75" customHeight="1" x14ac:dyDescent="0.2">
      <c r="A116" s="6"/>
      <c r="B116" s="29"/>
      <c r="C116" s="26"/>
      <c r="D116" s="27"/>
      <c r="E116" s="27"/>
      <c r="F116" s="30"/>
    </row>
    <row r="117" spans="1:6" s="8" customFormat="1" ht="12.75" customHeight="1" x14ac:dyDescent="0.2">
      <c r="A117" s="7"/>
      <c r="B117" s="28">
        <v>3500</v>
      </c>
      <c r="C117" s="22" t="s">
        <v>84</v>
      </c>
      <c r="D117" s="23">
        <f>SUM(D118:D124)</f>
        <v>60998880</v>
      </c>
      <c r="E117" s="23">
        <f>SUM(E118:E124)</f>
        <v>61040952</v>
      </c>
      <c r="F117" s="24">
        <f t="shared" ref="F117" si="15">SUM(F118:F124)</f>
        <v>32235973</v>
      </c>
    </row>
    <row r="118" spans="1:6" s="8" customFormat="1" ht="12.75" customHeight="1" x14ac:dyDescent="0.2">
      <c r="B118" s="29">
        <v>35101</v>
      </c>
      <c r="C118" s="26" t="s">
        <v>85</v>
      </c>
      <c r="D118" s="27">
        <v>40085000</v>
      </c>
      <c r="E118" s="27">
        <v>40085000</v>
      </c>
      <c r="F118" s="30">
        <v>18273355</v>
      </c>
    </row>
    <row r="119" spans="1:6" s="8" customFormat="1" ht="12.75" customHeight="1" x14ac:dyDescent="0.2">
      <c r="B119" s="33">
        <v>35201</v>
      </c>
      <c r="C119" s="26" t="s">
        <v>86</v>
      </c>
      <c r="D119" s="27">
        <v>135000</v>
      </c>
      <c r="E119" s="27">
        <v>175872</v>
      </c>
      <c r="F119" s="30">
        <v>175872</v>
      </c>
    </row>
    <row r="120" spans="1:6" s="8" customFormat="1" ht="12.75" customHeight="1" x14ac:dyDescent="0.2">
      <c r="A120" s="6"/>
      <c r="B120" s="33">
        <v>35301</v>
      </c>
      <c r="C120" s="26" t="s">
        <v>87</v>
      </c>
      <c r="D120" s="27">
        <v>791680</v>
      </c>
      <c r="E120" s="27">
        <v>791680</v>
      </c>
      <c r="F120" s="30">
        <v>328963</v>
      </c>
    </row>
    <row r="121" spans="1:6" ht="12.75" customHeight="1" x14ac:dyDescent="0.2">
      <c r="A121" s="5"/>
      <c r="B121" s="33">
        <v>35501</v>
      </c>
      <c r="C121" s="26" t="s">
        <v>88</v>
      </c>
      <c r="D121" s="27">
        <v>756000</v>
      </c>
      <c r="E121" s="27">
        <v>756000</v>
      </c>
      <c r="F121" s="30">
        <v>142983</v>
      </c>
    </row>
    <row r="122" spans="1:6" s="7" customFormat="1" ht="12.75" customHeight="1" x14ac:dyDescent="0.2">
      <c r="A122" s="8"/>
      <c r="B122" s="33">
        <v>35701</v>
      </c>
      <c r="C122" s="26" t="s">
        <v>89</v>
      </c>
      <c r="D122" s="27">
        <v>265200</v>
      </c>
      <c r="E122" s="27">
        <v>265200</v>
      </c>
      <c r="F122" s="30">
        <v>195250</v>
      </c>
    </row>
    <row r="123" spans="1:6" s="8" customFormat="1" ht="12.75" customHeight="1" x14ac:dyDescent="0.2">
      <c r="B123" s="33">
        <v>35801</v>
      </c>
      <c r="C123" s="26" t="s">
        <v>90</v>
      </c>
      <c r="D123" s="27">
        <v>18965000</v>
      </c>
      <c r="E123" s="27">
        <v>18965000</v>
      </c>
      <c r="F123" s="30">
        <v>13117424</v>
      </c>
    </row>
    <row r="124" spans="1:6" s="8" customFormat="1" ht="12.75" customHeight="1" x14ac:dyDescent="0.2">
      <c r="A124" s="7"/>
      <c r="B124" s="33">
        <v>35901</v>
      </c>
      <c r="C124" s="26" t="s">
        <v>91</v>
      </c>
      <c r="D124" s="27">
        <v>1000</v>
      </c>
      <c r="E124" s="27">
        <v>2200</v>
      </c>
      <c r="F124" s="30">
        <v>2126</v>
      </c>
    </row>
    <row r="125" spans="1:6" s="7" customFormat="1" ht="12.75" customHeight="1" x14ac:dyDescent="0.2">
      <c r="A125" s="8"/>
      <c r="B125" s="29"/>
      <c r="C125" s="26"/>
      <c r="D125" s="27"/>
      <c r="E125" s="27"/>
      <c r="F125" s="30"/>
    </row>
    <row r="126" spans="1:6" s="7" customFormat="1" ht="12.75" customHeight="1" x14ac:dyDescent="0.2">
      <c r="A126" s="9"/>
      <c r="B126" s="34">
        <v>3600</v>
      </c>
      <c r="C126" s="35" t="s">
        <v>92</v>
      </c>
      <c r="D126" s="23">
        <f>SUM(D127:D128)</f>
        <v>54805000</v>
      </c>
      <c r="E126" s="23">
        <f>SUM(E127:E128)</f>
        <v>54805000</v>
      </c>
      <c r="F126" s="24">
        <f>SUM(F127:F128)</f>
        <v>443186</v>
      </c>
    </row>
    <row r="127" spans="1:6" ht="12.75" customHeight="1" x14ac:dyDescent="0.2">
      <c r="A127" s="8"/>
      <c r="B127" s="29">
        <v>36201</v>
      </c>
      <c r="C127" s="26" t="s">
        <v>93</v>
      </c>
      <c r="D127" s="27">
        <v>53000000</v>
      </c>
      <c r="E127" s="27">
        <v>53000000</v>
      </c>
      <c r="F127" s="30">
        <v>0</v>
      </c>
    </row>
    <row r="128" spans="1:6" s="7" customFormat="1" ht="12.75" customHeight="1" x14ac:dyDescent="0.2">
      <c r="A128" s="6"/>
      <c r="B128" s="29">
        <v>36901</v>
      </c>
      <c r="C128" s="26" t="s">
        <v>94</v>
      </c>
      <c r="D128" s="27">
        <v>1805000</v>
      </c>
      <c r="E128" s="27">
        <v>1805000</v>
      </c>
      <c r="F128" s="30">
        <v>443186</v>
      </c>
    </row>
    <row r="129" spans="1:6" ht="12.75" customHeight="1" x14ac:dyDescent="0.2">
      <c r="A129" s="7"/>
      <c r="B129" s="29"/>
      <c r="C129" s="26"/>
      <c r="D129" s="23"/>
      <c r="E129" s="23"/>
      <c r="F129" s="30"/>
    </row>
    <row r="130" spans="1:6" ht="12.75" customHeight="1" x14ac:dyDescent="0.2">
      <c r="A130" s="7"/>
      <c r="B130" s="36">
        <v>3700</v>
      </c>
      <c r="C130" s="22" t="s">
        <v>95</v>
      </c>
      <c r="D130" s="23">
        <f>SUM(D131:D134)</f>
        <v>31489998</v>
      </c>
      <c r="E130" s="23">
        <f>SUM(E131:E134)</f>
        <v>31489998</v>
      </c>
      <c r="F130" s="24">
        <f t="shared" ref="F130" si="16">SUM(F131:F134)</f>
        <v>19393235</v>
      </c>
    </row>
    <row r="131" spans="1:6" s="8" customFormat="1" ht="12.75" customHeight="1" x14ac:dyDescent="0.2">
      <c r="B131" s="33">
        <v>37104</v>
      </c>
      <c r="C131" s="26" t="s">
        <v>96</v>
      </c>
      <c r="D131" s="27">
        <v>8683164</v>
      </c>
      <c r="E131" s="27">
        <v>8683164</v>
      </c>
      <c r="F131" s="30">
        <v>3142515</v>
      </c>
    </row>
    <row r="132" spans="1:6" s="7" customFormat="1" ht="12.75" customHeight="1" x14ac:dyDescent="0.2">
      <c r="A132" s="8"/>
      <c r="B132" s="33">
        <v>37106</v>
      </c>
      <c r="C132" s="26" t="s">
        <v>97</v>
      </c>
      <c r="D132" s="27">
        <v>1265000</v>
      </c>
      <c r="E132" s="27">
        <v>1265000</v>
      </c>
      <c r="F132" s="30">
        <v>0</v>
      </c>
    </row>
    <row r="133" spans="1:6" s="7" customFormat="1" ht="12.75" customHeight="1" x14ac:dyDescent="0.2">
      <c r="A133" s="6"/>
      <c r="B133" s="29">
        <v>37504</v>
      </c>
      <c r="C133" s="26" t="s">
        <v>98</v>
      </c>
      <c r="D133" s="27">
        <v>18574752</v>
      </c>
      <c r="E133" s="27">
        <v>18574752</v>
      </c>
      <c r="F133" s="30">
        <v>16250720</v>
      </c>
    </row>
    <row r="134" spans="1:6" s="7" customFormat="1" ht="12.75" customHeight="1" x14ac:dyDescent="0.2">
      <c r="B134" s="29">
        <v>37602</v>
      </c>
      <c r="C134" s="26" t="s">
        <v>99</v>
      </c>
      <c r="D134" s="27">
        <v>2967082</v>
      </c>
      <c r="E134" s="27">
        <v>2967082</v>
      </c>
      <c r="F134" s="30">
        <v>0</v>
      </c>
    </row>
    <row r="135" spans="1:6" s="8" customFormat="1" ht="12.75" customHeight="1" x14ac:dyDescent="0.2">
      <c r="B135" s="33"/>
      <c r="C135" s="26"/>
      <c r="D135" s="27"/>
      <c r="E135" s="27"/>
      <c r="F135" s="30"/>
    </row>
    <row r="136" spans="1:6" s="8" customFormat="1" ht="12.75" customHeight="1" x14ac:dyDescent="0.2">
      <c r="B136" s="28">
        <v>3800</v>
      </c>
      <c r="C136" s="22" t="s">
        <v>100</v>
      </c>
      <c r="D136" s="23">
        <f>+D137</f>
        <v>1000</v>
      </c>
      <c r="E136" s="23">
        <f>+E137</f>
        <v>1000</v>
      </c>
      <c r="F136" s="24">
        <f t="shared" ref="F136" si="17">+F137</f>
        <v>0</v>
      </c>
    </row>
    <row r="137" spans="1:6" s="8" customFormat="1" ht="12.75" customHeight="1" x14ac:dyDescent="0.2">
      <c r="B137" s="29">
        <v>38401</v>
      </c>
      <c r="C137" s="26" t="s">
        <v>101</v>
      </c>
      <c r="D137" s="27">
        <v>1000</v>
      </c>
      <c r="E137" s="27">
        <v>1000</v>
      </c>
      <c r="F137" s="30">
        <v>0</v>
      </c>
    </row>
    <row r="138" spans="1:6" s="8" customFormat="1" ht="12.75" customHeight="1" x14ac:dyDescent="0.2">
      <c r="B138" s="33"/>
      <c r="C138" s="26"/>
      <c r="D138" s="27"/>
      <c r="E138" s="27"/>
      <c r="F138" s="30"/>
    </row>
    <row r="139" spans="1:6" s="7" customFormat="1" ht="12.75" customHeight="1" x14ac:dyDescent="0.2">
      <c r="A139" s="8"/>
      <c r="B139" s="28">
        <v>3900</v>
      </c>
      <c r="C139" s="22" t="s">
        <v>102</v>
      </c>
      <c r="D139" s="23">
        <f>SUM(D140:D143)</f>
        <v>175244647</v>
      </c>
      <c r="E139" s="23">
        <f>SUM(E140:E143)</f>
        <v>175244647</v>
      </c>
      <c r="F139" s="24">
        <f t="shared" ref="F139" si="18">SUM(F140:F143)</f>
        <v>128506618</v>
      </c>
    </row>
    <row r="140" spans="1:6" ht="12.75" customHeight="1" x14ac:dyDescent="0.2">
      <c r="B140" s="29">
        <v>39202</v>
      </c>
      <c r="C140" s="26" t="s">
        <v>103</v>
      </c>
      <c r="D140" s="27">
        <v>144119647</v>
      </c>
      <c r="E140" s="27">
        <v>144119647</v>
      </c>
      <c r="F140" s="30">
        <v>110072822</v>
      </c>
    </row>
    <row r="141" spans="1:6" ht="12.75" customHeight="1" x14ac:dyDescent="0.2">
      <c r="B141" s="29">
        <v>39401</v>
      </c>
      <c r="C141" s="26" t="s">
        <v>104</v>
      </c>
      <c r="D141" s="27">
        <v>9900000</v>
      </c>
      <c r="E141" s="27">
        <v>9900000</v>
      </c>
      <c r="F141" s="30">
        <v>867992</v>
      </c>
    </row>
    <row r="142" spans="1:6" ht="12.75" customHeight="1" x14ac:dyDescent="0.2">
      <c r="B142" s="29">
        <v>39801</v>
      </c>
      <c r="C142" s="26" t="s">
        <v>105</v>
      </c>
      <c r="D142" s="27">
        <v>19250000</v>
      </c>
      <c r="E142" s="27">
        <v>19250000</v>
      </c>
      <c r="F142" s="30">
        <v>16950804</v>
      </c>
    </row>
    <row r="143" spans="1:6" ht="12.75" customHeight="1" x14ac:dyDescent="0.2">
      <c r="B143" s="29">
        <v>39904</v>
      </c>
      <c r="C143" s="26" t="s">
        <v>106</v>
      </c>
      <c r="D143" s="27">
        <v>1975000</v>
      </c>
      <c r="E143" s="27">
        <v>1975000</v>
      </c>
      <c r="F143" s="30">
        <v>615000</v>
      </c>
    </row>
    <row r="144" spans="1:6" ht="12.75" customHeight="1" x14ac:dyDescent="0.2">
      <c r="B144" s="37"/>
      <c r="C144" s="38"/>
      <c r="D144" s="39"/>
      <c r="E144" s="39"/>
      <c r="F144" s="40"/>
    </row>
    <row r="145" spans="1:6" s="7" customFormat="1" ht="12.75" customHeight="1" x14ac:dyDescent="0.2">
      <c r="A145" s="6"/>
      <c r="B145" s="29"/>
      <c r="C145" s="26"/>
      <c r="D145" s="27"/>
      <c r="E145" s="27"/>
      <c r="F145" s="30"/>
    </row>
    <row r="146" spans="1:6" s="7" customFormat="1" ht="12.75" customHeight="1" x14ac:dyDescent="0.2">
      <c r="A146" s="6"/>
      <c r="B146" s="28" t="s">
        <v>107</v>
      </c>
      <c r="C146" s="41"/>
      <c r="D146" s="23">
        <f>+D148+D161</f>
        <v>36172000</v>
      </c>
      <c r="E146" s="23">
        <f>+E148+E161</f>
        <v>36172000</v>
      </c>
      <c r="F146" s="24">
        <f>+F148+F161</f>
        <v>13194659</v>
      </c>
    </row>
    <row r="147" spans="1:6" s="7" customFormat="1" ht="12.75" customHeight="1" x14ac:dyDescent="0.2">
      <c r="A147" s="5"/>
      <c r="B147" s="29"/>
      <c r="C147" s="41"/>
      <c r="D147" s="27"/>
      <c r="E147" s="27"/>
      <c r="F147" s="30"/>
    </row>
    <row r="148" spans="1:6" s="8" customFormat="1" ht="12.75" customHeight="1" x14ac:dyDescent="0.2">
      <c r="A148" s="6"/>
      <c r="B148" s="28">
        <v>5000</v>
      </c>
      <c r="C148" s="42" t="s">
        <v>108</v>
      </c>
      <c r="D148" s="23">
        <f>+D150+D154+D158</f>
        <v>11000000</v>
      </c>
      <c r="E148" s="23">
        <f t="shared" ref="E148:F148" si="19">+E150+E154+E158</f>
        <v>11000000</v>
      </c>
      <c r="F148" s="24">
        <f t="shared" si="19"/>
        <v>1115650</v>
      </c>
    </row>
    <row r="149" spans="1:6" ht="12.75" customHeight="1" x14ac:dyDescent="0.2">
      <c r="A149" s="5"/>
      <c r="B149" s="29"/>
      <c r="C149" s="41"/>
      <c r="D149" s="27"/>
      <c r="E149" s="27"/>
      <c r="F149" s="30"/>
    </row>
    <row r="150" spans="1:6" ht="12.75" customHeight="1" x14ac:dyDescent="0.2">
      <c r="A150" s="7"/>
      <c r="B150" s="28">
        <v>5100</v>
      </c>
      <c r="C150" s="42" t="s">
        <v>109</v>
      </c>
      <c r="D150" s="23">
        <f>SUM(D151:D152)</f>
        <v>10259523</v>
      </c>
      <c r="E150" s="23">
        <f>SUM(E151:E152)</f>
        <v>10225823</v>
      </c>
      <c r="F150" s="24">
        <f t="shared" ref="F150" si="20">SUM(F151:F152)</f>
        <v>913456</v>
      </c>
    </row>
    <row r="151" spans="1:6" s="7" customFormat="1" ht="12.75" customHeight="1" x14ac:dyDescent="0.2">
      <c r="A151" s="8"/>
      <c r="B151" s="29">
        <v>51101</v>
      </c>
      <c r="C151" s="41" t="s">
        <v>110</v>
      </c>
      <c r="D151" s="27">
        <v>7165440</v>
      </c>
      <c r="E151" s="27">
        <v>7131740</v>
      </c>
      <c r="F151" s="30">
        <v>99997</v>
      </c>
    </row>
    <row r="152" spans="1:6" ht="12.75" customHeight="1" x14ac:dyDescent="0.2">
      <c r="A152" s="2"/>
      <c r="B152" s="29">
        <v>51901</v>
      </c>
      <c r="C152" s="41" t="s">
        <v>111</v>
      </c>
      <c r="D152" s="27">
        <v>3094083</v>
      </c>
      <c r="E152" s="27">
        <v>3094083</v>
      </c>
      <c r="F152" s="30">
        <v>813459</v>
      </c>
    </row>
    <row r="153" spans="1:6" ht="12.75" customHeight="1" x14ac:dyDescent="0.2">
      <c r="B153" s="29"/>
      <c r="C153" s="41"/>
      <c r="D153" s="23"/>
      <c r="E153" s="23"/>
      <c r="F153" s="24"/>
    </row>
    <row r="154" spans="1:6" ht="12.75" customHeight="1" x14ac:dyDescent="0.2">
      <c r="B154" s="28">
        <v>5200</v>
      </c>
      <c r="C154" s="42" t="s">
        <v>112</v>
      </c>
      <c r="D154" s="23">
        <f t="shared" ref="D154:F154" si="21">SUM(D155:D156)</f>
        <v>205641</v>
      </c>
      <c r="E154" s="23">
        <f>SUM(E155:E156)</f>
        <v>239341</v>
      </c>
      <c r="F154" s="24">
        <f t="shared" si="21"/>
        <v>189910</v>
      </c>
    </row>
    <row r="155" spans="1:6" s="7" customFormat="1" ht="12.75" customHeight="1" x14ac:dyDescent="0.2">
      <c r="A155" s="6"/>
      <c r="B155" s="29">
        <v>52101</v>
      </c>
      <c r="C155" s="41" t="s">
        <v>113</v>
      </c>
      <c r="D155" s="27">
        <v>108417</v>
      </c>
      <c r="E155" s="27">
        <v>142117</v>
      </c>
      <c r="F155" s="30">
        <v>142118</v>
      </c>
    </row>
    <row r="156" spans="1:6" ht="12.75" customHeight="1" x14ac:dyDescent="0.2">
      <c r="A156" s="7"/>
      <c r="B156" s="29">
        <v>52301</v>
      </c>
      <c r="C156" s="41" t="s">
        <v>114</v>
      </c>
      <c r="D156" s="27">
        <v>97224</v>
      </c>
      <c r="E156" s="27">
        <v>97224</v>
      </c>
      <c r="F156" s="30">
        <v>47792</v>
      </c>
    </row>
    <row r="157" spans="1:6" ht="12.75" customHeight="1" x14ac:dyDescent="0.2">
      <c r="A157" s="7"/>
      <c r="B157" s="29"/>
      <c r="C157" s="41"/>
      <c r="D157" s="27"/>
      <c r="E157" s="27"/>
      <c r="F157" s="30"/>
    </row>
    <row r="158" spans="1:6" s="7" customFormat="1" ht="12.75" customHeight="1" x14ac:dyDescent="0.2">
      <c r="B158" s="34">
        <v>5600</v>
      </c>
      <c r="C158" s="43" t="s">
        <v>115</v>
      </c>
      <c r="D158" s="23">
        <f>SUM(D159:D159)</f>
        <v>534836</v>
      </c>
      <c r="E158" s="23">
        <f>SUM(E159:E159)</f>
        <v>534836</v>
      </c>
      <c r="F158" s="24">
        <f>SUM(F159:F159)</f>
        <v>12284</v>
      </c>
    </row>
    <row r="159" spans="1:6" s="7" customFormat="1" ht="12.75" customHeight="1" x14ac:dyDescent="0.2">
      <c r="A159" s="6"/>
      <c r="B159" s="29">
        <v>56601</v>
      </c>
      <c r="C159" s="41" t="s">
        <v>116</v>
      </c>
      <c r="D159" s="27">
        <v>534836</v>
      </c>
      <c r="E159" s="27">
        <v>534836</v>
      </c>
      <c r="F159" s="30">
        <v>12284</v>
      </c>
    </row>
    <row r="160" spans="1:6" s="7" customFormat="1" ht="12.75" customHeight="1" x14ac:dyDescent="0.2">
      <c r="A160" s="8"/>
      <c r="B160" s="29"/>
      <c r="C160" s="41"/>
      <c r="D160" s="27"/>
      <c r="E160" s="27"/>
      <c r="F160" s="30"/>
    </row>
    <row r="161" spans="1:6" ht="12.75" customHeight="1" x14ac:dyDescent="0.2">
      <c r="A161" s="8"/>
      <c r="B161" s="28">
        <v>6000</v>
      </c>
      <c r="C161" s="42" t="s">
        <v>117</v>
      </c>
      <c r="D161" s="23">
        <f>+D163</f>
        <v>25172000</v>
      </c>
      <c r="E161" s="23">
        <f>+E163</f>
        <v>25172000</v>
      </c>
      <c r="F161" s="24">
        <f t="shared" ref="F161" si="22">+F163</f>
        <v>12079009</v>
      </c>
    </row>
    <row r="162" spans="1:6" ht="12.75" customHeight="1" x14ac:dyDescent="0.2">
      <c r="A162" s="8"/>
      <c r="B162" s="29"/>
      <c r="C162" s="41"/>
      <c r="D162" s="27"/>
      <c r="E162" s="27"/>
      <c r="F162" s="30"/>
    </row>
    <row r="163" spans="1:6" ht="12.75" customHeight="1" x14ac:dyDescent="0.2">
      <c r="B163" s="28">
        <v>6200</v>
      </c>
      <c r="C163" s="42" t="s">
        <v>118</v>
      </c>
      <c r="D163" s="23">
        <f>+D164</f>
        <v>25172000</v>
      </c>
      <c r="E163" s="23">
        <f>+E164</f>
        <v>25172000</v>
      </c>
      <c r="F163" s="24">
        <f t="shared" ref="F163" si="23">+F164</f>
        <v>12079009</v>
      </c>
    </row>
    <row r="164" spans="1:6" ht="12.75" customHeight="1" x14ac:dyDescent="0.2">
      <c r="B164" s="29">
        <v>62202</v>
      </c>
      <c r="C164" s="41" t="s">
        <v>119</v>
      </c>
      <c r="D164" s="27">
        <v>25172000</v>
      </c>
      <c r="E164" s="27">
        <v>25172000</v>
      </c>
      <c r="F164" s="30">
        <v>12079009</v>
      </c>
    </row>
    <row r="165" spans="1:6" ht="12.75" customHeight="1" x14ac:dyDescent="0.2">
      <c r="B165" s="44"/>
      <c r="C165" s="38"/>
      <c r="D165" s="39"/>
      <c r="E165" s="39"/>
      <c r="F165" s="40"/>
    </row>
    <row r="166" spans="1:6" x14ac:dyDescent="0.2">
      <c r="A166" s="7"/>
      <c r="B166" s="3"/>
      <c r="C166" s="3"/>
      <c r="D166" s="4"/>
      <c r="E166" s="4"/>
    </row>
  </sheetData>
  <sheetProtection algorithmName="SHA-512" hashValue="OLZQ/NL65SAufqSxlnNpoQ9xiaw0ecuOWJ0p+rGlhFelYTD2LNABH/Z+F+XhaCleOs5+Hrs+3BKQPq19nLywow==" saltValue="hkxlErw7fpYBr+lHxzx7Fw==" spinCount="100000" sheet="1" insertRows="0"/>
  <mergeCells count="10">
    <mergeCell ref="B10:B11"/>
    <mergeCell ref="C10:C11"/>
    <mergeCell ref="F10:F11"/>
    <mergeCell ref="D10:E10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055118110236221" bottom="0.15748031496062992" header="3.937007874015748E-2" footer="0"/>
  <pageSetup scale="95" fitToHeight="0" orientation="portrait" r:id="rId1"/>
  <headerFooter>
    <oddHeader>&amp;L&amp;G&amp;R&amp;G</oddHeader>
  </headerFooter>
  <rowBreaks count="3" manualBreakCount="3">
    <brk id="58" min="1" max="5" man="1"/>
    <brk id="110" min="1" max="5" man="1"/>
    <brk id="152" min="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 2016</vt:lpstr>
      <vt:lpstr>'4to Trimestre 2016'!Área_de_impresión</vt:lpstr>
      <vt:lpstr>'4to Trimestre 2016'!Títulos_a_imprimir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Ricardo Bautista Reyes</cp:lastModifiedBy>
  <cp:lastPrinted>2017-01-30T16:40:43Z</cp:lastPrinted>
  <dcterms:created xsi:type="dcterms:W3CDTF">2016-10-04T21:04:57Z</dcterms:created>
  <dcterms:modified xsi:type="dcterms:W3CDTF">2017-01-31T23:08:33Z</dcterms:modified>
  <cp:contentStatus/>
</cp:coreProperties>
</file>