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12600" windowHeight="11760"/>
  </bookViews>
  <sheets>
    <sheet name="Anexo" sheetId="9" r:id="rId1"/>
  </sheets>
  <definedNames>
    <definedName name="_xlnm._FilterDatabase" localSheetId="0" hidden="1">Anexo!$B$10:$H$133</definedName>
    <definedName name="_xlnm.Print_Area" localSheetId="0">Anexo!$B$1:$H$146</definedName>
    <definedName name="_xlnm.Print_Titles" localSheetId="0">Anexo!$1:$9</definedName>
  </definedNames>
  <calcPr calcId="145621"/>
</workbook>
</file>

<file path=xl/calcChain.xml><?xml version="1.0" encoding="utf-8"?>
<calcChain xmlns="http://schemas.openxmlformats.org/spreadsheetml/2006/main">
  <c r="D135" i="9" l="1"/>
  <c r="E135" i="9"/>
  <c r="C135" i="9"/>
  <c r="H62" i="9" l="1"/>
  <c r="H38" i="9" l="1"/>
  <c r="E33" i="9"/>
  <c r="D33" i="9"/>
  <c r="C33" i="9"/>
  <c r="H34" i="9"/>
  <c r="H133" i="9" l="1"/>
  <c r="H132" i="9"/>
  <c r="H131" i="9"/>
  <c r="H130" i="9"/>
  <c r="H127" i="9"/>
  <c r="H125" i="9"/>
  <c r="H124" i="9"/>
  <c r="H123" i="9"/>
  <c r="H121" i="9"/>
  <c r="H120" i="9"/>
  <c r="H119" i="9"/>
  <c r="H118" i="9"/>
  <c r="H117" i="9"/>
  <c r="H116" i="9"/>
  <c r="H115" i="9"/>
  <c r="H114" i="9"/>
  <c r="H113" i="9"/>
  <c r="H112" i="9"/>
  <c r="H110" i="9"/>
  <c r="H109" i="9"/>
  <c r="H108" i="9"/>
  <c r="H107" i="9"/>
  <c r="H106" i="9"/>
  <c r="H105" i="9"/>
  <c r="H104" i="9"/>
  <c r="H103" i="9"/>
  <c r="H101" i="9"/>
  <c r="H100" i="9"/>
  <c r="H98" i="9"/>
  <c r="H97" i="9"/>
  <c r="H96" i="9"/>
  <c r="H93" i="9"/>
  <c r="H92" i="9"/>
  <c r="H91" i="9"/>
  <c r="H90" i="9"/>
  <c r="H89" i="9"/>
  <c r="H87" i="9"/>
  <c r="H86" i="9"/>
  <c r="H84" i="9"/>
  <c r="H83" i="9"/>
  <c r="H82" i="9"/>
  <c r="H81" i="9"/>
  <c r="H80" i="9"/>
  <c r="H79" i="9"/>
  <c r="H78" i="9"/>
  <c r="H77" i="9"/>
  <c r="H76" i="9"/>
  <c r="H75" i="9"/>
  <c r="H73" i="9"/>
  <c r="H71" i="9"/>
  <c r="H70" i="9"/>
  <c r="H69" i="9"/>
  <c r="H68" i="9"/>
  <c r="H67" i="9"/>
  <c r="H66" i="9"/>
  <c r="H64" i="9"/>
  <c r="H63" i="9"/>
  <c r="H61" i="9"/>
  <c r="H60" i="9"/>
  <c r="H59" i="9"/>
  <c r="H57" i="9"/>
  <c r="H56" i="9"/>
  <c r="H55" i="9"/>
  <c r="H54" i="9"/>
  <c r="H53" i="9"/>
  <c r="H51" i="9"/>
  <c r="H49" i="9"/>
  <c r="H48" i="9"/>
  <c r="H46" i="9"/>
  <c r="H45" i="9"/>
  <c r="H42" i="9"/>
  <c r="H41" i="9"/>
  <c r="H40" i="9"/>
  <c r="H37" i="9"/>
  <c r="H36" i="9"/>
  <c r="H35" i="9"/>
  <c r="H33" i="9"/>
  <c r="G33" i="9"/>
  <c r="H32" i="9"/>
  <c r="H30" i="9"/>
  <c r="H29" i="9"/>
  <c r="H28" i="9"/>
  <c r="H27" i="9"/>
  <c r="H26" i="9"/>
  <c r="H24" i="9"/>
  <c r="H23" i="9"/>
  <c r="H22" i="9"/>
  <c r="H21" i="9"/>
  <c r="H20" i="9"/>
  <c r="H19" i="9"/>
  <c r="H18" i="9"/>
  <c r="H17" i="9"/>
  <c r="H16" i="9"/>
  <c r="H15" i="9"/>
  <c r="E129" i="9"/>
  <c r="D129" i="9"/>
  <c r="H129" i="9" s="1"/>
  <c r="C129" i="9"/>
  <c r="E122" i="9"/>
  <c r="D122" i="9"/>
  <c r="H122" i="9" s="1"/>
  <c r="C122" i="9"/>
  <c r="E111" i="9"/>
  <c r="D111" i="9"/>
  <c r="H111" i="9" s="1"/>
  <c r="C111" i="9"/>
  <c r="G111" i="9" s="1"/>
  <c r="G122" i="9" l="1"/>
  <c r="G129" i="9"/>
  <c r="E95" i="9"/>
  <c r="E94" i="9" s="1"/>
  <c r="D95" i="9"/>
  <c r="C95" i="9"/>
  <c r="E85" i="9"/>
  <c r="D85" i="9"/>
  <c r="D74" i="9" s="1"/>
  <c r="C85" i="9"/>
  <c r="C74" i="9" s="1"/>
  <c r="E65" i="9"/>
  <c r="D65" i="9"/>
  <c r="H65" i="9" s="1"/>
  <c r="C65" i="9"/>
  <c r="E50" i="9"/>
  <c r="D50" i="9"/>
  <c r="H50" i="9" s="1"/>
  <c r="E47" i="9"/>
  <c r="D47" i="9"/>
  <c r="H47" i="9" s="1"/>
  <c r="E52" i="9"/>
  <c r="D52" i="9"/>
  <c r="C52" i="9"/>
  <c r="C50" i="9"/>
  <c r="C47" i="9"/>
  <c r="D44" i="9"/>
  <c r="H44" i="9" s="1"/>
  <c r="E44" i="9"/>
  <c r="C44" i="9"/>
  <c r="D14" i="9"/>
  <c r="H14" i="9" s="1"/>
  <c r="E14" i="9"/>
  <c r="E13" i="9" s="1"/>
  <c r="C14" i="9"/>
  <c r="G65" i="9" l="1"/>
  <c r="G47" i="9"/>
  <c r="G44" i="9"/>
  <c r="D13" i="9"/>
  <c r="G52" i="9"/>
  <c r="D94" i="9"/>
  <c r="H94" i="9" s="1"/>
  <c r="H95" i="9"/>
  <c r="C13" i="9"/>
  <c r="G14" i="9"/>
  <c r="G50" i="9"/>
  <c r="C94" i="9"/>
  <c r="G94" i="9" s="1"/>
  <c r="G95" i="9"/>
  <c r="H52" i="9"/>
  <c r="E74" i="9"/>
  <c r="G85" i="9"/>
  <c r="H85" i="9"/>
  <c r="H12" i="9"/>
  <c r="E25" i="9" l="1"/>
  <c r="D25" i="9"/>
  <c r="C25" i="9"/>
  <c r="C11" i="9" l="1"/>
  <c r="E58" i="9" l="1"/>
  <c r="D58" i="9"/>
  <c r="C58" i="9"/>
  <c r="D102" i="9" l="1"/>
  <c r="E102" i="9" l="1"/>
  <c r="C102" i="9" l="1"/>
  <c r="D31" i="9" l="1"/>
  <c r="E31" i="9"/>
  <c r="C39" i="9"/>
  <c r="D39" i="9"/>
  <c r="E39" i="9"/>
  <c r="C72" i="9"/>
  <c r="D72" i="9"/>
  <c r="E72" i="9"/>
  <c r="C99" i="9"/>
  <c r="D99" i="9"/>
  <c r="E99" i="9"/>
  <c r="C126" i="9"/>
  <c r="D126" i="9"/>
  <c r="E126" i="9"/>
  <c r="D43" i="9" l="1"/>
  <c r="C43" i="9"/>
  <c r="E43" i="9"/>
  <c r="D128" i="9"/>
  <c r="D88" i="9"/>
  <c r="C31" i="9"/>
  <c r="G31" i="9" s="1"/>
  <c r="G126" i="9"/>
  <c r="G99" i="9"/>
  <c r="G74" i="9"/>
  <c r="G72" i="9"/>
  <c r="G39" i="9"/>
  <c r="G25" i="9"/>
  <c r="C128" i="9"/>
  <c r="H39" i="9"/>
  <c r="H25" i="9"/>
  <c r="H72" i="9"/>
  <c r="H126" i="9"/>
  <c r="H74" i="9"/>
  <c r="E88" i="9"/>
  <c r="E128" i="9"/>
  <c r="H99" i="9"/>
  <c r="C88" i="9" l="1"/>
  <c r="H31" i="9"/>
  <c r="G58" i="9"/>
  <c r="G13" i="9"/>
  <c r="G43" i="9"/>
  <c r="G128" i="9"/>
  <c r="G102" i="9"/>
  <c r="H13" i="9"/>
  <c r="H128" i="9"/>
  <c r="H43" i="9"/>
  <c r="H58" i="9"/>
  <c r="H102" i="9"/>
  <c r="H88" i="9" l="1"/>
  <c r="G88" i="9" l="1"/>
  <c r="C10" i="9"/>
  <c r="D11" i="9" l="1"/>
  <c r="E11" i="9" l="1"/>
  <c r="H11" i="9" l="1"/>
  <c r="D10" i="9"/>
  <c r="G11" i="9"/>
  <c r="E10" i="9"/>
  <c r="G10" i="9" l="1"/>
  <c r="H10" i="9"/>
</calcChain>
</file>

<file path=xl/sharedStrings.xml><?xml version="1.0" encoding="utf-8"?>
<sst xmlns="http://schemas.openxmlformats.org/spreadsheetml/2006/main" count="251" uniqueCount="221">
  <si>
    <t xml:space="preserve"> Programa</t>
  </si>
  <si>
    <t>Aprobado
Anual
(1)</t>
  </si>
  <si>
    <t>(Millones de Pesos)</t>
  </si>
  <si>
    <t>05 Relaciones Exteriores</t>
  </si>
  <si>
    <t>06 Hacienda y Crédito Público</t>
  </si>
  <si>
    <t>08 Agricultura, Ganadería, Desarrollo Rural, Pesca y Alimentación</t>
  </si>
  <si>
    <t>1_/ En algunos casos, los recursos aprobados y reportados no corresponden al total autorizado para cada programa, sino únicamente a los recursos destinados para la superación de la pobreza.</t>
  </si>
  <si>
    <t>09 Comunicaciones y Transportes</t>
  </si>
  <si>
    <t>11 Educación Pública</t>
  </si>
  <si>
    <t>12 Salud</t>
  </si>
  <si>
    <t>14 Trabajo y Previsión Social</t>
  </si>
  <si>
    <t>16 Medio Ambiente y Recursos Naturales</t>
  </si>
  <si>
    <t>19 Aportaciones a Seguridad Social</t>
  </si>
  <si>
    <t>20 Desarrollo Social</t>
  </si>
  <si>
    <t>23 Previsiones Salariales y Económicas</t>
  </si>
  <si>
    <t>33 Aportaciones Federales para Entidades Federativas y Municipios</t>
  </si>
  <si>
    <t>Avance %</t>
  </si>
  <si>
    <t>2_/ Las sumas parciales y las variaciones, pueden no coincidir debido al redondeo de las cifras.</t>
  </si>
  <si>
    <t>p_/ Cifras preliminares.</t>
  </si>
  <si>
    <t xml:space="preserve">10 Economía  </t>
  </si>
  <si>
    <t xml:space="preserve">15 Desarrollo Agrario, Territorial y Urbano </t>
  </si>
  <si>
    <t>Pagado</t>
  </si>
  <si>
    <t>Fuente: Secretaría de Hacienda y Crédito Público, con base en la información proporcionada por los ejecutores de gasto.</t>
  </si>
  <si>
    <r>
      <t xml:space="preserve">AVANCE FINANCIERO DE LOS PRINCIPALES PROGRAMAS PARA LA SUPERACIÓN DE LA POBREZA </t>
    </r>
    <r>
      <rPr>
        <b/>
        <vertAlign val="superscript"/>
        <sz val="12"/>
        <rFont val="Arial"/>
        <family val="2"/>
      </rPr>
      <t>1_/</t>
    </r>
  </si>
  <si>
    <t>Aprobado
Anual
(4)=(3/1)</t>
  </si>
  <si>
    <t>Al
Periodo
(5)=(3/2)</t>
  </si>
  <si>
    <t>Dirección General de Programación y Presupuesto "B"</t>
  </si>
  <si>
    <t>AVANCE DE LOS PROGRAMAS PARA LA SUPERACIÓN DE LA POBREZA</t>
  </si>
  <si>
    <t>En términos del artículo 107, fracción I, de la Ley Federal de Presupuesto y Responsabilidad Hacendaria y 284 y 286 de su Reglamento</t>
  </si>
  <si>
    <t>Protección y asistencia consular</t>
  </si>
  <si>
    <t>E002</t>
  </si>
  <si>
    <t>F031</t>
  </si>
  <si>
    <t>Fomento del patrimonio cultural Indígena</t>
  </si>
  <si>
    <t>K025</t>
  </si>
  <si>
    <t>Proyectos de inmuebles (oficinas administrativas)</t>
  </si>
  <si>
    <t>M001</t>
  </si>
  <si>
    <t>Actividades de apoyo administrativo</t>
  </si>
  <si>
    <t>O001</t>
  </si>
  <si>
    <t>Actividades de apoyo a la función pública y buen gobierno</t>
  </si>
  <si>
    <t>P013</t>
  </si>
  <si>
    <t>Planeación y Articulación de la Acción Pública hacia los Pueblos Indígenas</t>
  </si>
  <si>
    <t>R099</t>
  </si>
  <si>
    <t>Cuotas, Apoyos y Aportaciones a Organismos Internacionales</t>
  </si>
  <si>
    <t>S178</t>
  </si>
  <si>
    <t>Programa de Apoyo a la Educación Indígena</t>
  </si>
  <si>
    <t>S179</t>
  </si>
  <si>
    <t>Programa de Infraestructura Indígena</t>
  </si>
  <si>
    <t>S249</t>
  </si>
  <si>
    <t>Programa para el Mejoramiento de la Producción y la Productividad Indígena</t>
  </si>
  <si>
    <t>U011</t>
  </si>
  <si>
    <t>Programa de Derechos Indígenas</t>
  </si>
  <si>
    <t>S088</t>
  </si>
  <si>
    <t>Programa de Apoyo para la Productividad de la Mujer Emprendedora</t>
  </si>
  <si>
    <t>S089</t>
  </si>
  <si>
    <t>Fondo para el Apoyo a Proyectos Productivos en Núcleos Agrarios (FAPPA)</t>
  </si>
  <si>
    <t>S258</t>
  </si>
  <si>
    <t>Programa Integral de Desarrollo Rural</t>
  </si>
  <si>
    <t>S259</t>
  </si>
  <si>
    <t>Programa de Fomento a la Agricultura</t>
  </si>
  <si>
    <t>S264</t>
  </si>
  <si>
    <t>Programa de Innovación, Investigación, Desarrollo Tecnológico y Educación</t>
  </si>
  <si>
    <t>Comisión Nacional para el Desarrollo de los Pueblos Indígenas  (CDI)</t>
  </si>
  <si>
    <t>S071</t>
  </si>
  <si>
    <t>Programa de Empleo Temporal (PET)</t>
  </si>
  <si>
    <t>Caminos rurales</t>
  </si>
  <si>
    <t>K031</t>
  </si>
  <si>
    <t>Proyectos de infraestructura económica de carreteras alimentadoras y caminos rurales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</si>
  <si>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</si>
  <si>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</si>
  <si>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</si>
  <si>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</si>
  <si>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S016</t>
  </si>
  <si>
    <t>Fondo de Microfinanciamiento a Mujeres Rurales (FOMMUR)</t>
  </si>
  <si>
    <t>S017</t>
  </si>
  <si>
    <t>Programa de Fomento a la Economía Social</t>
  </si>
  <si>
    <t>S021</t>
  </si>
  <si>
    <t>Programa Nacional de Financiamiento al Microempresario</t>
  </si>
  <si>
    <t xml:space="preserve">Programas CONAFE </t>
  </si>
  <si>
    <t>E066</t>
  </si>
  <si>
    <t>Prestación de Servicios de Educación Inicial y Básica Comunitaria</t>
  </si>
  <si>
    <t>Educación Indígena, SEP</t>
  </si>
  <si>
    <t>G001</t>
  </si>
  <si>
    <t>Normar los servicios educativos</t>
  </si>
  <si>
    <t>P001</t>
  </si>
  <si>
    <t>Diseño y aplicación de la política educativa</t>
  </si>
  <si>
    <t>Coordinación General de Educación  Intercultural Bilingüe</t>
  </si>
  <si>
    <t>P001
115</t>
  </si>
  <si>
    <t>Instituto Nacional de Lenguas Indígenas</t>
  </si>
  <si>
    <t>P003</t>
  </si>
  <si>
    <t>Fortalecimiento a la educación y la cultura indígena</t>
  </si>
  <si>
    <t>S029</t>
  </si>
  <si>
    <t>Programa Escuelas de Calidad</t>
  </si>
  <si>
    <t>S072</t>
  </si>
  <si>
    <t>PROSPERA Programa de Inclusión Social</t>
  </si>
  <si>
    <t>S243</t>
  </si>
  <si>
    <t>Programa Nacional de Becas</t>
  </si>
  <si>
    <t>S244</t>
  </si>
  <si>
    <t>Programa para la Inclusión y la Equidad Educativa</t>
  </si>
  <si>
    <t>P017</t>
  </si>
  <si>
    <t>Atención de la Salud Reproductiva y la Igualdad de Género en Salud</t>
  </si>
  <si>
    <t>S037</t>
  </si>
  <si>
    <t>Programa Comunidades Saludables</t>
  </si>
  <si>
    <t>S200</t>
  </si>
  <si>
    <t>Unidades Médicas Móviles (Caravanas de la Salud)</t>
  </si>
  <si>
    <t>U005</t>
  </si>
  <si>
    <t>Seguro Popular</t>
  </si>
  <si>
    <t>Sistema Nacional para el Desarrollo Integral de la Familia (DIF)</t>
  </si>
  <si>
    <t>E040</t>
  </si>
  <si>
    <t>Servicios de Atención a Población Vulnerable</t>
  </si>
  <si>
    <t>Asistencia social y protección del paciente</t>
  </si>
  <si>
    <t>S149</t>
  </si>
  <si>
    <t>Programa para la Protección y el Desarrollo Integral de la Infancia</t>
  </si>
  <si>
    <t>S150</t>
  </si>
  <si>
    <t>Programa de Atención a Familias y Población Vulnerable</t>
  </si>
  <si>
    <t>S174</t>
  </si>
  <si>
    <t>Programa de estancias infantiles para apoyar a madres trabajadoras</t>
  </si>
  <si>
    <t>S251</t>
  </si>
  <si>
    <t>Programa de Desarrollo Comunitario "Comunidad DIFerente"</t>
  </si>
  <si>
    <t>S043</t>
  </si>
  <si>
    <t>Programa de Apoyo al Empleo (PAE)</t>
  </si>
  <si>
    <t>S048</t>
  </si>
  <si>
    <t>Programa Hábitat</t>
  </si>
  <si>
    <t>S058</t>
  </si>
  <si>
    <t>Programa de vivienda digna</t>
  </si>
  <si>
    <t>S117</t>
  </si>
  <si>
    <t>Programa de Vivienda Rural</t>
  </si>
  <si>
    <t>S175</t>
  </si>
  <si>
    <t>Rescate de espacios públicos</t>
  </si>
  <si>
    <t>S203</t>
  </si>
  <si>
    <t>Programa de Apoyo a Jóvenes Emprendedores Agrarios. </t>
  </si>
  <si>
    <t>S213</t>
  </si>
  <si>
    <t>Programa de apoyo a los avecindados  en condiciones de pobreza patrimonial para regularizar asentamientos humanos irregulares (PASPRAH)</t>
  </si>
  <si>
    <t>S237</t>
  </si>
  <si>
    <t>Programa de prevención de riesgos en los asentamientos humanos</t>
  </si>
  <si>
    <t>S254</t>
  </si>
  <si>
    <t>Programa de Ordenamiento Territorial y Esquemas de Reubicación de la Población en zonas de riesgo</t>
  </si>
  <si>
    <t>S255</t>
  </si>
  <si>
    <t>Consolidación de Reservas Urbanas</t>
  </si>
  <si>
    <t>U001</t>
  </si>
  <si>
    <t>Programa de apoyo para los núcleos agrarios sin regularizar (FANAR)</t>
  </si>
  <si>
    <t xml:space="preserve">Comisión Nacional de Vivienda (CONAVI)  </t>
  </si>
  <si>
    <t>S177</t>
  </si>
  <si>
    <t>Programa de esquema de financiamiento y subsidio federal para vivienda</t>
  </si>
  <si>
    <t>U004</t>
  </si>
  <si>
    <t>Fomento a la Producción de Vivienda en las Entidades Federativas y Municipios</t>
  </si>
  <si>
    <t>P002</t>
  </si>
  <si>
    <t>Planeación, Dirección y Evaluación Ambiental</t>
  </si>
  <si>
    <t>S046</t>
  </si>
  <si>
    <t>Programa de Conservación para el Desarrollo Sostenible (PROCODES)</t>
  </si>
  <si>
    <t>S219</t>
  </si>
  <si>
    <t>Programa Nacional Forestal Pago por Servicios Ambientales</t>
  </si>
  <si>
    <t xml:space="preserve">U036 </t>
  </si>
  <si>
    <t>Programa Nacional Forestal-Desarrollo Forestal</t>
  </si>
  <si>
    <t>Comisión Nacional del Agua (CNA)</t>
  </si>
  <si>
    <t xml:space="preserve">Infraestructura Hidroagrícola en Zonas Marginadas (pobreza)  </t>
  </si>
  <si>
    <t>K129</t>
  </si>
  <si>
    <t>Infraestructura para la Protección de Centros de Población y Áreas Productivas</t>
  </si>
  <si>
    <t>K135</t>
  </si>
  <si>
    <t>Infraestructura de riego y Temporal Tecnificado</t>
  </si>
  <si>
    <t>S075</t>
  </si>
  <si>
    <t>Programa para la Construcción y Rehabilitación de Sistemas de Agua Potable y Saneamiento en Zonas Rurales</t>
  </si>
  <si>
    <t>S038</t>
  </si>
  <si>
    <t xml:space="preserve">Programa IMSS-PROSPERA   </t>
  </si>
  <si>
    <t>Seguridad Social Cañeros</t>
  </si>
  <si>
    <t>B004</t>
  </si>
  <si>
    <t>Programa de adquisición de leche nacional a cargo de LICONSA, S. A. de C. V.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</si>
  <si>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</si>
  <si>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</si>
  <si>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</si>
  <si>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</si>
  <si>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S054</t>
  </si>
  <si>
    <t>Programa de Opciones Productivas</t>
  </si>
  <si>
    <t>S061</t>
  </si>
  <si>
    <t>Programa 3 x 1 para Migrantes</t>
  </si>
  <si>
    <t>S065</t>
  </si>
  <si>
    <t>Programa de Atención a Jornaleros Agrícolas</t>
  </si>
  <si>
    <t>S070</t>
  </si>
  <si>
    <t>Programa de Coinversión Social</t>
  </si>
  <si>
    <t xml:space="preserve">PROSPERA Programa de Inclusión Social </t>
  </si>
  <si>
    <t>S118</t>
  </si>
  <si>
    <t>Programa de Apoyo Alimentario</t>
  </si>
  <si>
    <t>S155</t>
  </si>
  <si>
    <t>Programa de Apoyo a las Instancias de Mujeres en las Entidades Federativas, Para Implementar y Ejecutar Programas de Prevención de la Violencia Contra las Mujeres</t>
  </si>
  <si>
    <t>S176</t>
  </si>
  <si>
    <t>Pensión para Adultos Mayores</t>
  </si>
  <si>
    <t>S216</t>
  </si>
  <si>
    <t>Programa para el Desarrollo de Zonas Prioritarias</t>
  </si>
  <si>
    <t>S241</t>
  </si>
  <si>
    <t>Seguro de vida para jefas de familia</t>
  </si>
  <si>
    <t>U009</t>
  </si>
  <si>
    <t>Comedores Comunitarios</t>
  </si>
  <si>
    <t>Fondo Nacional para el Fomento de las Artesanías, FONART</t>
  </si>
  <si>
    <t xml:space="preserve"> Actividades de apoyo administrativo</t>
  </si>
  <si>
    <t>S057</t>
  </si>
  <si>
    <t>Programas del Fondo Nacional de Fomento a las Artesanías (FONART)</t>
  </si>
  <si>
    <t>U019</t>
  </si>
  <si>
    <t xml:space="preserve">Fondo de Aportaciones para la Infraestructura Social 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</si>
  <si>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</si>
  <si>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</si>
  <si>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</si>
  <si>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</si>
  <si>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</si>
  <si>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</si>
  <si>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 xml:space="preserve">I006 </t>
  </si>
  <si>
    <t xml:space="preserve">FAM Asistencia Social </t>
  </si>
  <si>
    <t xml:space="preserve">Fondo Regional </t>
  </si>
  <si>
    <t>Actividades de apoyo administrativo (PROSPERA)</t>
  </si>
  <si>
    <r>
      <t xml:space="preserve">TOTAL </t>
    </r>
    <r>
      <rPr>
        <b/>
        <vertAlign val="superscript"/>
        <sz val="9"/>
        <rFont val="Arial"/>
        <family val="2"/>
      </rPr>
      <t>p_/ 2_/</t>
    </r>
  </si>
  <si>
    <t>K003</t>
  </si>
  <si>
    <t>Proyectos de infraestructura económica de carreteras</t>
  </si>
  <si>
    <t>K040</t>
  </si>
  <si>
    <t>Proyectos de Infraestructura Ferroviaria</t>
  </si>
  <si>
    <t>06 SECRETARIA DE HACIENDA Y CREDITO PUBLICO</t>
  </si>
  <si>
    <t>F001 Programa de Garantías Liquidas</t>
  </si>
  <si>
    <t>F002 Programa integral de formación, capacitación y consultoría para Productores e Intermediarios Financieros Rurales.</t>
  </si>
  <si>
    <t>F-029 - Constitución y Operación de Unidades de Promoción de Crédito</t>
  </si>
  <si>
    <t>F030 Reducción de Costos de Acceso al Crédito</t>
  </si>
  <si>
    <t>N/A</t>
  </si>
  <si>
    <t>Enero-septiembre
(3)</t>
  </si>
  <si>
    <t>Enero-septiembre de 2015</t>
  </si>
  <si>
    <t>Programado Modificado
Enero-septiembre
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</si>
</sst>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#,##0.00000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0"/>
      <color theme="0"/>
      <name val="Presidencia Base"/>
      <family val="3"/>
    </font>
    <font>
      <b/>
      <sz val="10"/>
      <color theme="0"/>
      <name val="Presidencia Base"/>
      <family val="3"/>
    </font>
    <font>
      <sz val="8"/>
      <color theme="0"/>
      <name val="Presidencia Base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4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0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1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2" borderId="4" applyNumberFormat="0" applyFont="0" applyAlignment="0" applyProtection="0"/>
    <xf numFmtId="0" fontId="2" fillId="2" borderId="4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8" applyNumberFormat="0" applyAlignment="0" applyProtection="0"/>
    <xf numFmtId="0" fontId="20" fillId="19" borderId="9" applyNumberFormat="0" applyAlignment="0" applyProtection="0"/>
    <xf numFmtId="0" fontId="21" fillId="19" borderId="8" applyNumberFormat="0" applyAlignment="0" applyProtection="0"/>
    <xf numFmtId="0" fontId="22" fillId="0" borderId="10" applyNumberFormat="0" applyFill="0" applyAlignment="0" applyProtection="0"/>
    <xf numFmtId="0" fontId="23" fillId="20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4" applyNumberFormat="0" applyFont="0" applyAlignment="0" applyProtection="0"/>
  </cellStyleXfs>
  <cellXfs count="103">
    <xf numFmtId="0" fontId="0" fillId="0" borderId="0" xfId="0"/>
    <xf numFmtId="0" fontId="5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justify" vertical="top"/>
    </xf>
    <xf numFmtId="0" fontId="6" fillId="0" borderId="0" xfId="0" applyFont="1" applyFill="1"/>
    <xf numFmtId="0" fontId="3" fillId="0" borderId="0" xfId="0" applyFont="1" applyFill="1" applyAlignment="1">
      <alignment horizontal="justify" vertical="top"/>
    </xf>
    <xf numFmtId="0" fontId="3" fillId="0" borderId="0" xfId="0" applyFont="1" applyFill="1" applyBorder="1"/>
    <xf numFmtId="0" fontId="3" fillId="0" borderId="0" xfId="0" applyFont="1" applyFill="1"/>
    <xf numFmtId="0" fontId="9" fillId="0" borderId="0" xfId="0" applyFont="1" applyFill="1"/>
    <xf numFmtId="164" fontId="6" fillId="0" borderId="0" xfId="0" applyNumberFormat="1" applyFont="1" applyFill="1" applyAlignment="1">
      <alignment horizontal="justify" vertical="top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/>
    <xf numFmtId="164" fontId="6" fillId="0" borderId="0" xfId="0" applyNumberFormat="1" applyFont="1" applyFill="1" applyAlignment="1">
      <alignment vertical="top"/>
    </xf>
    <xf numFmtId="0" fontId="9" fillId="0" borderId="0" xfId="0" applyFont="1" applyFill="1" applyBorder="1" applyAlignment="1">
      <alignment wrapText="1"/>
    </xf>
    <xf numFmtId="164" fontId="9" fillId="0" borderId="0" xfId="0" applyNumberFormat="1" applyFont="1" applyFill="1" applyBorder="1" applyAlignment="1">
      <alignment wrapText="1"/>
    </xf>
    <xf numFmtId="165" fontId="9" fillId="0" borderId="0" xfId="0" applyNumberFormat="1" applyFont="1" applyFill="1" applyBorder="1" applyAlignment="1">
      <alignment wrapText="1"/>
    </xf>
    <xf numFmtId="164" fontId="3" fillId="0" borderId="0" xfId="0" applyNumberFormat="1" applyFont="1" applyFill="1" applyAlignment="1">
      <alignment horizontal="justify" vertical="top"/>
    </xf>
    <xf numFmtId="43" fontId="5" fillId="0" borderId="0" xfId="1" applyFont="1" applyFill="1"/>
    <xf numFmtId="0" fontId="30" fillId="33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0" fillId="0" borderId="0" xfId="0" applyFont="1" applyFill="1"/>
    <xf numFmtId="43" fontId="30" fillId="0" borderId="0" xfId="1" applyFont="1" applyFill="1"/>
    <xf numFmtId="0" fontId="7" fillId="0" borderId="2" xfId="0" applyFont="1" applyFill="1" applyBorder="1" applyAlignment="1">
      <alignment horizontal="justify" vertical="top"/>
    </xf>
    <xf numFmtId="164" fontId="7" fillId="0" borderId="2" xfId="1" applyNumberFormat="1" applyFont="1" applyFill="1" applyBorder="1" applyAlignment="1">
      <alignment horizontal="right" vertical="top"/>
    </xf>
    <xf numFmtId="164" fontId="7" fillId="0" borderId="2" xfId="3" applyNumberFormat="1" applyFont="1" applyFill="1" applyBorder="1" applyAlignment="1">
      <alignment horizontal="right" vertical="top"/>
    </xf>
    <xf numFmtId="164" fontId="7" fillId="0" borderId="2" xfId="3" applyNumberFormat="1" applyFont="1" applyFill="1" applyBorder="1" applyAlignment="1">
      <alignment horizontal="right" vertical="top" indent="1"/>
    </xf>
    <xf numFmtId="0" fontId="7" fillId="34" borderId="0" xfId="0" applyFont="1" applyFill="1" applyBorder="1" applyAlignment="1">
      <alignment horizontal="left" vertical="top" wrapText="1"/>
    </xf>
    <xf numFmtId="164" fontId="7" fillId="34" borderId="0" xfId="0" applyNumberFormat="1" applyFont="1" applyFill="1" applyBorder="1" applyAlignment="1">
      <alignment horizontal="right" vertical="top"/>
    </xf>
    <xf numFmtId="164" fontId="7" fillId="34" borderId="0" xfId="0" applyNumberFormat="1" applyFont="1" applyFill="1" applyBorder="1" applyAlignment="1">
      <alignment horizontal="right" vertical="top" indent="1"/>
    </xf>
    <xf numFmtId="0" fontId="9" fillId="0" borderId="0" xfId="0" applyFont="1" applyFill="1" applyBorder="1" applyAlignment="1">
      <alignment vertical="top" wrapText="1"/>
    </xf>
    <xf numFmtId="164" fontId="9" fillId="0" borderId="0" xfId="0" applyNumberFormat="1" applyFont="1" applyFill="1" applyBorder="1" applyAlignment="1">
      <alignment horizontal="right" vertical="top"/>
    </xf>
    <xf numFmtId="164" fontId="7" fillId="0" borderId="0" xfId="0" applyNumberFormat="1" applyFont="1" applyFill="1" applyBorder="1" applyAlignment="1">
      <alignment horizontal="right" vertical="top"/>
    </xf>
    <xf numFmtId="164" fontId="9" fillId="0" borderId="0" xfId="0" applyNumberFormat="1" applyFont="1" applyFill="1" applyBorder="1" applyAlignment="1">
      <alignment horizontal="right" vertical="top" indent="1"/>
    </xf>
    <xf numFmtId="0" fontId="7" fillId="34" borderId="0" xfId="0" applyFont="1" applyFill="1" applyBorder="1" applyAlignment="1">
      <alignment vertical="top"/>
    </xf>
    <xf numFmtId="164" fontId="7" fillId="34" borderId="0" xfId="0" quotePrefix="1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indent="1"/>
    </xf>
    <xf numFmtId="0" fontId="9" fillId="0" borderId="0" xfId="0" applyFont="1" applyFill="1" applyBorder="1" applyAlignment="1">
      <alignment horizontal="left" vertical="top" wrapText="1" indent="2"/>
    </xf>
    <xf numFmtId="0" fontId="7" fillId="0" borderId="0" xfId="0" applyFont="1" applyFill="1" applyBorder="1" applyAlignment="1">
      <alignment horizontal="justify" vertical="top" wrapText="1"/>
    </xf>
    <xf numFmtId="164" fontId="7" fillId="34" borderId="0" xfId="0" applyNumberFormat="1" applyFont="1" applyFill="1" applyBorder="1" applyAlignment="1">
      <alignment horizontal="justify" vertical="top"/>
    </xf>
    <xf numFmtId="164" fontId="9" fillId="0" borderId="0" xfId="0" applyNumberFormat="1" applyFont="1" applyFill="1" applyBorder="1" applyAlignment="1">
      <alignment horizontal="justify" vertical="top" wrapText="1"/>
    </xf>
    <xf numFmtId="0" fontId="7" fillId="34" borderId="0" xfId="0" applyFont="1" applyFill="1" applyBorder="1" applyAlignment="1">
      <alignment horizontal="justify" vertical="top"/>
    </xf>
    <xf numFmtId="164" fontId="7" fillId="34" borderId="0" xfId="0" applyNumberFormat="1" applyFont="1" applyFill="1" applyBorder="1" applyAlignment="1" applyProtection="1">
      <alignment horizontal="right" vertical="top"/>
      <protection locked="0"/>
    </xf>
    <xf numFmtId="0" fontId="7" fillId="0" borderId="0" xfId="0" applyFont="1" applyFill="1" applyBorder="1" applyAlignment="1" applyProtection="1">
      <alignment horizontal="justify" vertical="top" wrapText="1"/>
      <protection locked="0"/>
    </xf>
    <xf numFmtId="164" fontId="7" fillId="0" borderId="0" xfId="0" applyNumberFormat="1" applyFont="1" applyFill="1" applyBorder="1" applyAlignment="1" applyProtection="1">
      <alignment horizontal="right" vertical="top"/>
    </xf>
    <xf numFmtId="164" fontId="7" fillId="0" borderId="0" xfId="0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Fill="1" applyBorder="1" applyAlignment="1" applyProtection="1">
      <alignment horizontal="justify" vertical="top" wrapText="1"/>
      <protection locked="0"/>
    </xf>
    <xf numFmtId="0" fontId="7" fillId="0" borderId="0" xfId="0" applyFont="1" applyFill="1" applyBorder="1" applyAlignment="1">
      <alignment horizontal="justify" vertical="top"/>
    </xf>
    <xf numFmtId="0" fontId="9" fillId="0" borderId="0" xfId="0" applyFont="1" applyFill="1" applyBorder="1" applyAlignment="1">
      <alignment horizontal="left" vertical="top" wrapText="1" indent="1"/>
    </xf>
    <xf numFmtId="164" fontId="7" fillId="34" borderId="0" xfId="3" applyNumberFormat="1" applyFont="1" applyFill="1" applyBorder="1" applyAlignment="1">
      <alignment horizontal="right" vertical="top"/>
    </xf>
    <xf numFmtId="0" fontId="7" fillId="34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3" fontId="9" fillId="0" borderId="0" xfId="0" applyNumberFormat="1" applyFont="1" applyFill="1" applyBorder="1" applyAlignment="1" applyProtection="1">
      <alignment horizontal="left" vertical="top" wrapText="1" indent="1"/>
      <protection locked="0"/>
    </xf>
    <xf numFmtId="0" fontId="9" fillId="0" borderId="0" xfId="0" applyFont="1" applyFill="1" applyBorder="1" applyAlignment="1" applyProtection="1">
      <alignment horizontal="left" vertical="top" indent="1"/>
      <protection locked="0"/>
    </xf>
    <xf numFmtId="0" fontId="9" fillId="0" borderId="0" xfId="0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 wrapText="1"/>
    </xf>
    <xf numFmtId="0" fontId="9" fillId="0" borderId="3" xfId="0" applyFont="1" applyFill="1" applyBorder="1" applyAlignment="1" applyProtection="1">
      <alignment horizontal="left" vertical="top" indent="1"/>
      <protection locked="0"/>
    </xf>
    <xf numFmtId="164" fontId="9" fillId="0" borderId="3" xfId="0" applyNumberFormat="1" applyFont="1" applyFill="1" applyBorder="1" applyAlignment="1">
      <alignment horizontal="right" vertical="top"/>
    </xf>
    <xf numFmtId="164" fontId="9" fillId="0" borderId="3" xfId="0" applyNumberFormat="1" applyFont="1" applyFill="1" applyBorder="1" applyAlignment="1">
      <alignment horizontal="right" vertical="top" indent="1"/>
    </xf>
    <xf numFmtId="0" fontId="7" fillId="34" borderId="3" xfId="0" applyFont="1" applyFill="1" applyBorder="1" applyAlignment="1">
      <alignment horizontal="justify" vertical="top"/>
    </xf>
    <xf numFmtId="164" fontId="7" fillId="34" borderId="3" xfId="0" applyNumberFormat="1" applyFont="1" applyFill="1" applyBorder="1" applyAlignment="1">
      <alignment horizontal="right" vertical="top"/>
    </xf>
    <xf numFmtId="164" fontId="7" fillId="34" borderId="3" xfId="0" applyNumberFormat="1" applyFont="1" applyFill="1" applyBorder="1" applyAlignment="1">
      <alignment horizontal="right" vertical="top" indent="1"/>
    </xf>
    <xf numFmtId="0" fontId="9" fillId="0" borderId="3" xfId="0" applyFont="1" applyFill="1" applyBorder="1" applyAlignment="1">
      <alignment horizontal="justify" vertical="top" wrapText="1"/>
    </xf>
    <xf numFmtId="0" fontId="31" fillId="0" borderId="0" xfId="0" applyFont="1" applyFill="1"/>
    <xf numFmtId="0" fontId="31" fillId="0" borderId="0" xfId="0" applyFont="1"/>
    <xf numFmtId="0" fontId="32" fillId="0" borderId="0" xfId="0" applyFont="1" applyBorder="1" applyAlignment="1">
      <alignment vertical="top"/>
    </xf>
    <xf numFmtId="0" fontId="32" fillId="0" borderId="0" xfId="0" applyFont="1" applyFill="1" applyBorder="1" applyAlignment="1">
      <alignment vertical="top"/>
    </xf>
    <xf numFmtId="0" fontId="33" fillId="0" borderId="0" xfId="0" applyFont="1" applyFill="1" applyBorder="1" applyAlignment="1">
      <alignment horizontal="justify" vertical="top"/>
    </xf>
    <xf numFmtId="0" fontId="32" fillId="0" borderId="0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/>
    </xf>
    <xf numFmtId="0" fontId="32" fillId="0" borderId="0" xfId="0" quotePrefix="1" applyFont="1" applyFill="1" applyBorder="1" applyAlignment="1">
      <alignment horizontal="center" vertical="top"/>
    </xf>
    <xf numFmtId="49" fontId="32" fillId="0" borderId="0" xfId="0" applyNumberFormat="1" applyFont="1" applyFill="1" applyBorder="1" applyAlignment="1">
      <alignment horizontal="center" vertical="top"/>
    </xf>
    <xf numFmtId="1" fontId="32" fillId="0" borderId="0" xfId="0" applyNumberFormat="1" applyFont="1" applyFill="1" applyBorder="1" applyAlignment="1">
      <alignment horizontal="center" vertical="top"/>
    </xf>
    <xf numFmtId="1" fontId="32" fillId="0" borderId="0" xfId="5" applyNumberFormat="1" applyFont="1" applyFill="1" applyBorder="1" applyAlignment="1" applyProtection="1">
      <alignment horizontal="center" vertical="top"/>
      <protection locked="0"/>
    </xf>
    <xf numFmtId="0" fontId="32" fillId="0" borderId="0" xfId="0" applyFont="1" applyFill="1" applyBorder="1" applyAlignment="1" applyProtection="1">
      <alignment horizontal="center" vertical="top"/>
      <protection locked="0"/>
    </xf>
    <xf numFmtId="0" fontId="32" fillId="0" borderId="0" xfId="0" applyFont="1" applyFill="1" applyBorder="1" applyAlignment="1" applyProtection="1">
      <alignment horizontal="left" vertical="top"/>
      <protection locked="0"/>
    </xf>
    <xf numFmtId="0" fontId="34" fillId="0" borderId="0" xfId="0" applyFont="1" applyFill="1" applyBorder="1" applyAlignment="1" applyProtection="1">
      <alignment horizontal="center" vertical="top"/>
      <protection locked="0"/>
    </xf>
    <xf numFmtId="0" fontId="32" fillId="0" borderId="0" xfId="0" applyFont="1" applyFill="1" applyBorder="1" applyAlignment="1" applyProtection="1">
      <alignment horizontal="center" vertical="top" wrapText="1"/>
      <protection locked="0"/>
    </xf>
    <xf numFmtId="0" fontId="32" fillId="0" borderId="0" xfId="0" applyFont="1" applyFill="1" applyBorder="1" applyAlignment="1">
      <alignment horizontal="center" vertical="top" wrapText="1"/>
    </xf>
    <xf numFmtId="0" fontId="35" fillId="0" borderId="0" xfId="0" applyFont="1" applyFill="1" applyAlignment="1">
      <alignment vertical="top"/>
    </xf>
    <xf numFmtId="0" fontId="35" fillId="0" borderId="0" xfId="0" applyFont="1" applyFill="1"/>
    <xf numFmtId="0" fontId="9" fillId="0" borderId="0" xfId="0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 wrapText="1"/>
    </xf>
    <xf numFmtId="164" fontId="9" fillId="0" borderId="0" xfId="0" applyNumberFormat="1" applyFont="1" applyFill="1" applyBorder="1" applyAlignment="1">
      <alignment horizontal="center" vertical="top"/>
    </xf>
    <xf numFmtId="0" fontId="30" fillId="0" borderId="0" xfId="0" applyFont="1" applyFill="1" applyAlignment="1">
      <alignment horizontal="left" wrapText="1"/>
    </xf>
    <xf numFmtId="0" fontId="28" fillId="33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justify" vertical="top" wrapText="1"/>
    </xf>
    <xf numFmtId="0" fontId="28" fillId="33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</cellXfs>
  <cellStyles count="564">
    <cellStyle name="20% - Énfasis1" xfId="536" builtinId="30" customBuiltin="1"/>
    <cellStyle name="20% - Énfasis1 2" xfId="14"/>
    <cellStyle name="20% - Énfasis2" xfId="540" builtinId="34" customBuiltin="1"/>
    <cellStyle name="20% - Énfasis2 2" xfId="15"/>
    <cellStyle name="20% - Énfasis3" xfId="544" builtinId="38" customBuiltin="1"/>
    <cellStyle name="20% - Énfasis3 2" xfId="16"/>
    <cellStyle name="20% - Énfasis4" xfId="548" builtinId="42" customBuiltin="1"/>
    <cellStyle name="20% - Énfasis4 2" xfId="17"/>
    <cellStyle name="20% - Énfasis5" xfId="552" builtinId="46" customBuiltin="1"/>
    <cellStyle name="20% - Énfasis5 2" xfId="18"/>
    <cellStyle name="20% - Énfasis6" xfId="556" builtinId="50" customBuiltin="1"/>
    <cellStyle name="20% - Énfasis6 2" xfId="19"/>
    <cellStyle name="40% - Énfasis1" xfId="537" builtinId="31" customBuiltin="1"/>
    <cellStyle name="40% - Énfasis1 2" xfId="20"/>
    <cellStyle name="40% - Énfasis2" xfId="541" builtinId="35" customBuiltin="1"/>
    <cellStyle name="40% - Énfasis2 2" xfId="21"/>
    <cellStyle name="40% - Énfasis3" xfId="545" builtinId="39" customBuiltin="1"/>
    <cellStyle name="40% - Énfasis3 2" xfId="22"/>
    <cellStyle name="40% - Énfasis4" xfId="549" builtinId="43" customBuiltin="1"/>
    <cellStyle name="40% - Énfasis4 2" xfId="23"/>
    <cellStyle name="40% - Énfasis5" xfId="553" builtinId="47" customBuiltin="1"/>
    <cellStyle name="40% - Énfasis5 2" xfId="24"/>
    <cellStyle name="40% - Énfasis6" xfId="557" builtinId="51" customBuiltin="1"/>
    <cellStyle name="40% - Énfasis6 2" xfId="25"/>
    <cellStyle name="60% - Énfasis1" xfId="538" builtinId="32" customBuiltin="1"/>
    <cellStyle name="60% - Énfasis2" xfId="542" builtinId="36" customBuiltin="1"/>
    <cellStyle name="60% - Énfasis3" xfId="546" builtinId="40" customBuiltin="1"/>
    <cellStyle name="60% - Énfasis4" xfId="550" builtinId="44" customBuiltin="1"/>
    <cellStyle name="60% - Énfasis5" xfId="554" builtinId="48" customBuiltin="1"/>
    <cellStyle name="60% - Énfasis6" xfId="558" builtinId="52" customBuiltin="1"/>
    <cellStyle name="Buena" xfId="524" builtinId="26" customBuiltin="1"/>
    <cellStyle name="Cálculo" xfId="529" builtinId="22" customBuiltin="1"/>
    <cellStyle name="Celda de comprobación" xfId="531" builtinId="23" customBuiltin="1"/>
    <cellStyle name="Celda vinculada" xfId="530" builtinId="24" customBuiltin="1"/>
    <cellStyle name="Encabezado 4" xfId="523" builtinId="19" customBuiltin="1"/>
    <cellStyle name="Énfasis1" xfId="535" builtinId="29" customBuiltin="1"/>
    <cellStyle name="Énfasis2" xfId="539" builtinId="33" customBuiltin="1"/>
    <cellStyle name="Énfasis3" xfId="543" builtinId="37" customBuiltin="1"/>
    <cellStyle name="Énfasis4" xfId="547" builtinId="41" customBuiltin="1"/>
    <cellStyle name="Énfasis5" xfId="551" builtinId="45" customBuiltin="1"/>
    <cellStyle name="Énfasis6" xfId="555" builtinId="49" customBuiltin="1"/>
    <cellStyle name="Entrada" xfId="527" builtinId="20" customBuiltin="1"/>
    <cellStyle name="Incorrecto" xfId="525" builtinId="27" customBuiltin="1"/>
    <cellStyle name="Millares" xfId="1" builtinId="3"/>
    <cellStyle name="Millares 10" xfId="26"/>
    <cellStyle name="Millares 10 2" xfId="27"/>
    <cellStyle name="Millares 100" xfId="28"/>
    <cellStyle name="Millares 101" xfId="29"/>
    <cellStyle name="Millares 102" xfId="30"/>
    <cellStyle name="Millares 103" xfId="31"/>
    <cellStyle name="Millares 104" xfId="32"/>
    <cellStyle name="Millares 105" xfId="33"/>
    <cellStyle name="Millares 106" xfId="34"/>
    <cellStyle name="Millares 107" xfId="35"/>
    <cellStyle name="Millares 108" xfId="36"/>
    <cellStyle name="Millares 109" xfId="37"/>
    <cellStyle name="Millares 11" xfId="38"/>
    <cellStyle name="Millares 110" xfId="39"/>
    <cellStyle name="Millares 111" xfId="40"/>
    <cellStyle name="Millares 112" xfId="41"/>
    <cellStyle name="Millares 113" xfId="42"/>
    <cellStyle name="Millares 114" xfId="43"/>
    <cellStyle name="Millares 115" xfId="44"/>
    <cellStyle name="Millares 116" xfId="45"/>
    <cellStyle name="Millares 117" xfId="46"/>
    <cellStyle name="Millares 118" xfId="47"/>
    <cellStyle name="Millares 119" xfId="48"/>
    <cellStyle name="Millares 12" xfId="49"/>
    <cellStyle name="Millares 120" xfId="50"/>
    <cellStyle name="Millares 121" xfId="51"/>
    <cellStyle name="Millares 122" xfId="52"/>
    <cellStyle name="Millares 123" xfId="53"/>
    <cellStyle name="Millares 124" xfId="54"/>
    <cellStyle name="Millares 125" xfId="55"/>
    <cellStyle name="Millares 126" xfId="56"/>
    <cellStyle name="Millares 127" xfId="57"/>
    <cellStyle name="Millares 128" xfId="58"/>
    <cellStyle name="Millares 129" xfId="59"/>
    <cellStyle name="Millares 13" xfId="60"/>
    <cellStyle name="Millares 130" xfId="61"/>
    <cellStyle name="Millares 131" xfId="62"/>
    <cellStyle name="Millares 132" xfId="63"/>
    <cellStyle name="Millares 132 2" xfId="64"/>
    <cellStyle name="Millares 133" xfId="65"/>
    <cellStyle name="Millares 134" xfId="66"/>
    <cellStyle name="Millares 135" xfId="67"/>
    <cellStyle name="Millares 136" xfId="68"/>
    <cellStyle name="Millares 137" xfId="69"/>
    <cellStyle name="Millares 138" xfId="70"/>
    <cellStyle name="Millares 139" xfId="71"/>
    <cellStyle name="Millares 14" xfId="72"/>
    <cellStyle name="Millares 140" xfId="73"/>
    <cellStyle name="Millares 141" xfId="74"/>
    <cellStyle name="Millares 142" xfId="75"/>
    <cellStyle name="Millares 143" xfId="76"/>
    <cellStyle name="Millares 144" xfId="77"/>
    <cellStyle name="Millares 145" xfId="78"/>
    <cellStyle name="Millares 146" xfId="79"/>
    <cellStyle name="Millares 147" xfId="80"/>
    <cellStyle name="Millares 148" xfId="81"/>
    <cellStyle name="Millares 149" xfId="82"/>
    <cellStyle name="Millares 15" xfId="83"/>
    <cellStyle name="Millares 150" xfId="84"/>
    <cellStyle name="Millares 151" xfId="85"/>
    <cellStyle name="Millares 151 2" xfId="86"/>
    <cellStyle name="Millares 152" xfId="87"/>
    <cellStyle name="Millares 153" xfId="88"/>
    <cellStyle name="Millares 153 2" xfId="89"/>
    <cellStyle name="Millares 154" xfId="90"/>
    <cellStyle name="Millares 155" xfId="91"/>
    <cellStyle name="Millares 156" xfId="92"/>
    <cellStyle name="Millares 157" xfId="93"/>
    <cellStyle name="Millares 158" xfId="94"/>
    <cellStyle name="Millares 159" xfId="95"/>
    <cellStyle name="Millares 16" xfId="96"/>
    <cellStyle name="Millares 160" xfId="97"/>
    <cellStyle name="Millares 161" xfId="98"/>
    <cellStyle name="Millares 162" xfId="99"/>
    <cellStyle name="Millares 163" xfId="100"/>
    <cellStyle name="Millares 164" xfId="101"/>
    <cellStyle name="Millares 165" xfId="102"/>
    <cellStyle name="Millares 166" xfId="103"/>
    <cellStyle name="Millares 167" xfId="104"/>
    <cellStyle name="Millares 168" xfId="105"/>
    <cellStyle name="Millares 169" xfId="106"/>
    <cellStyle name="Millares 17" xfId="107"/>
    <cellStyle name="Millares 170" xfId="108"/>
    <cellStyle name="Millares 171" xfId="109"/>
    <cellStyle name="Millares 172" xfId="110"/>
    <cellStyle name="Millares 173" xfId="111"/>
    <cellStyle name="Millares 174" xfId="112"/>
    <cellStyle name="Millares 175" xfId="113"/>
    <cellStyle name="Millares 176" xfId="114"/>
    <cellStyle name="Millares 177" xfId="115"/>
    <cellStyle name="Millares 178" xfId="116"/>
    <cellStyle name="Millares 179" xfId="117"/>
    <cellStyle name="Millares 18" xfId="118"/>
    <cellStyle name="Millares 180" xfId="119"/>
    <cellStyle name="Millares 181" xfId="120"/>
    <cellStyle name="Millares 182" xfId="121"/>
    <cellStyle name="Millares 183" xfId="122"/>
    <cellStyle name="Millares 184" xfId="123"/>
    <cellStyle name="Millares 185" xfId="124"/>
    <cellStyle name="Millares 186" xfId="125"/>
    <cellStyle name="Millares 187" xfId="126"/>
    <cellStyle name="Millares 188" xfId="127"/>
    <cellStyle name="Millares 189" xfId="128"/>
    <cellStyle name="Millares 19" xfId="129"/>
    <cellStyle name="Millares 190" xfId="130"/>
    <cellStyle name="Millares 191" xfId="131"/>
    <cellStyle name="Millares 192" xfId="132"/>
    <cellStyle name="Millares 193" xfId="133"/>
    <cellStyle name="Millares 194" xfId="134"/>
    <cellStyle name="Millares 195" xfId="135"/>
    <cellStyle name="Millares 196" xfId="136"/>
    <cellStyle name="Millares 197" xfId="137"/>
    <cellStyle name="Millares 198" xfId="138"/>
    <cellStyle name="Millares 199" xfId="139"/>
    <cellStyle name="Millares 2" xfId="2"/>
    <cellStyle name="Millares 2 2" xfId="3"/>
    <cellStyle name="Millares 20" xfId="140"/>
    <cellStyle name="Millares 200" xfId="141"/>
    <cellStyle name="Millares 201" xfId="142"/>
    <cellStyle name="Millares 202" xfId="143"/>
    <cellStyle name="Millares 203" xfId="144"/>
    <cellStyle name="Millares 204" xfId="145"/>
    <cellStyle name="Millares 205" xfId="146"/>
    <cellStyle name="Millares 206" xfId="147"/>
    <cellStyle name="Millares 207" xfId="148"/>
    <cellStyle name="Millares 208" xfId="149"/>
    <cellStyle name="Millares 209" xfId="150"/>
    <cellStyle name="Millares 21" xfId="151"/>
    <cellStyle name="Millares 210" xfId="152"/>
    <cellStyle name="Millares 211" xfId="153"/>
    <cellStyle name="Millares 212" xfId="154"/>
    <cellStyle name="Millares 213" xfId="155"/>
    <cellStyle name="Millares 214" xfId="156"/>
    <cellStyle name="Millares 215" xfId="157"/>
    <cellStyle name="Millares 216" xfId="158"/>
    <cellStyle name="Millares 217" xfId="159"/>
    <cellStyle name="Millares 218" xfId="160"/>
    <cellStyle name="Millares 219" xfId="161"/>
    <cellStyle name="Millares 22" xfId="162"/>
    <cellStyle name="Millares 220" xfId="163"/>
    <cellStyle name="Millares 221" xfId="164"/>
    <cellStyle name="Millares 222" xfId="165"/>
    <cellStyle name="Millares 223" xfId="166"/>
    <cellStyle name="Millares 224" xfId="167"/>
    <cellStyle name="Millares 225" xfId="168"/>
    <cellStyle name="Millares 226" xfId="169"/>
    <cellStyle name="Millares 227" xfId="170"/>
    <cellStyle name="Millares 228" xfId="171"/>
    <cellStyle name="Millares 229" xfId="172"/>
    <cellStyle name="Millares 23" xfId="173"/>
    <cellStyle name="Millares 230" xfId="174"/>
    <cellStyle name="Millares 231" xfId="175"/>
    <cellStyle name="Millares 232" xfId="176"/>
    <cellStyle name="Millares 233" xfId="177"/>
    <cellStyle name="Millares 234" xfId="178"/>
    <cellStyle name="Millares 235" xfId="179"/>
    <cellStyle name="Millares 236" xfId="180"/>
    <cellStyle name="Millares 237" xfId="181"/>
    <cellStyle name="Millares 24" xfId="182"/>
    <cellStyle name="Millares 25" xfId="183"/>
    <cellStyle name="Millares 26" xfId="184"/>
    <cellStyle name="Millares 27" xfId="185"/>
    <cellStyle name="Millares 28" xfId="186"/>
    <cellStyle name="Millares 29" xfId="187"/>
    <cellStyle name="Millares 3" xfId="8"/>
    <cellStyle name="Millares 3 2" xfId="188"/>
    <cellStyle name="Millares 3 2 2" xfId="189"/>
    <cellStyle name="Millares 3 3" xfId="12"/>
    <cellStyle name="Millares 30" xfId="190"/>
    <cellStyle name="Millares 31" xfId="191"/>
    <cellStyle name="Millares 32" xfId="192"/>
    <cellStyle name="Millares 33" xfId="193"/>
    <cellStyle name="Millares 34" xfId="194"/>
    <cellStyle name="Millares 35" xfId="195"/>
    <cellStyle name="Millares 36" xfId="196"/>
    <cellStyle name="Millares 36 2" xfId="197"/>
    <cellStyle name="Millares 37" xfId="198"/>
    <cellStyle name="Millares 38" xfId="199"/>
    <cellStyle name="Millares 39" xfId="200"/>
    <cellStyle name="Millares 4" xfId="201"/>
    <cellStyle name="Millares 40" xfId="202"/>
    <cellStyle name="Millares 41" xfId="203"/>
    <cellStyle name="Millares 42" xfId="204"/>
    <cellStyle name="Millares 43" xfId="205"/>
    <cellStyle name="Millares 44" xfId="206"/>
    <cellStyle name="Millares 44 2" xfId="207"/>
    <cellStyle name="Millares 45" xfId="208"/>
    <cellStyle name="Millares 46" xfId="209"/>
    <cellStyle name="Millares 47" xfId="210"/>
    <cellStyle name="Millares 48" xfId="211"/>
    <cellStyle name="Millares 49" xfId="212"/>
    <cellStyle name="Millares 5" xfId="213"/>
    <cellStyle name="Millares 50" xfId="214"/>
    <cellStyle name="Millares 51" xfId="215"/>
    <cellStyle name="Millares 52" xfId="216"/>
    <cellStyle name="Millares 53" xfId="217"/>
    <cellStyle name="Millares 54" xfId="218"/>
    <cellStyle name="Millares 55" xfId="219"/>
    <cellStyle name="Millares 56" xfId="220"/>
    <cellStyle name="Millares 57" xfId="221"/>
    <cellStyle name="Millares 58" xfId="222"/>
    <cellStyle name="Millares 58 2" xfId="223"/>
    <cellStyle name="Millares 59" xfId="224"/>
    <cellStyle name="Millares 6" xfId="225"/>
    <cellStyle name="Millares 60" xfId="226"/>
    <cellStyle name="Millares 61" xfId="227"/>
    <cellStyle name="Millares 62" xfId="228"/>
    <cellStyle name="Millares 63" xfId="229"/>
    <cellStyle name="Millares 64" xfId="230"/>
    <cellStyle name="Millares 65" xfId="231"/>
    <cellStyle name="Millares 66" xfId="232"/>
    <cellStyle name="Millares 67" xfId="233"/>
    <cellStyle name="Millares 68" xfId="234"/>
    <cellStyle name="Millares 69" xfId="235"/>
    <cellStyle name="Millares 7" xfId="236"/>
    <cellStyle name="Millares 70" xfId="237"/>
    <cellStyle name="Millares 70 2" xfId="238"/>
    <cellStyle name="Millares 71" xfId="239"/>
    <cellStyle name="Millares 72" xfId="240"/>
    <cellStyle name="Millares 73" xfId="241"/>
    <cellStyle name="Millares 74" xfId="242"/>
    <cellStyle name="Millares 75" xfId="243"/>
    <cellStyle name="Millares 76" xfId="244"/>
    <cellStyle name="Millares 77" xfId="245"/>
    <cellStyle name="Millares 78" xfId="246"/>
    <cellStyle name="Millares 79" xfId="247"/>
    <cellStyle name="Millares 8" xfId="248"/>
    <cellStyle name="Millares 80" xfId="249"/>
    <cellStyle name="Millares 81" xfId="250"/>
    <cellStyle name="Millares 82" xfId="251"/>
    <cellStyle name="Millares 83" xfId="252"/>
    <cellStyle name="Millares 84" xfId="253"/>
    <cellStyle name="Millares 85" xfId="254"/>
    <cellStyle name="Millares 86" xfId="255"/>
    <cellStyle name="Millares 87" xfId="256"/>
    <cellStyle name="Millares 88" xfId="257"/>
    <cellStyle name="Millares 89" xfId="258"/>
    <cellStyle name="Millares 9" xfId="259"/>
    <cellStyle name="Millares 90" xfId="260"/>
    <cellStyle name="Millares 91" xfId="261"/>
    <cellStyle name="Millares 92" xfId="262"/>
    <cellStyle name="Millares 93" xfId="263"/>
    <cellStyle name="Millares 94" xfId="264"/>
    <cellStyle name="Millares 95" xfId="265"/>
    <cellStyle name="Millares 96" xfId="266"/>
    <cellStyle name="Millares 97" xfId="267"/>
    <cellStyle name="Millares 98" xfId="268"/>
    <cellStyle name="Millares 99" xfId="269"/>
    <cellStyle name="Millares 99 2" xfId="270"/>
    <cellStyle name="Neutral" xfId="526" builtinId="28" customBuiltin="1"/>
    <cellStyle name="Normal" xfId="0" builtinId="0"/>
    <cellStyle name="Normal 10" xfId="271"/>
    <cellStyle name="Normal 100" xfId="272"/>
    <cellStyle name="Normal 101" xfId="273"/>
    <cellStyle name="Normal 102" xfId="274"/>
    <cellStyle name="Normal 103" xfId="275"/>
    <cellStyle name="Normal 104" xfId="276"/>
    <cellStyle name="Normal 105" xfId="277"/>
    <cellStyle name="Normal 106" xfId="278"/>
    <cellStyle name="Normal 107" xfId="279"/>
    <cellStyle name="Normal 108" xfId="280"/>
    <cellStyle name="Normal 109" xfId="281"/>
    <cellStyle name="Normal 11" xfId="282"/>
    <cellStyle name="Normal 110" xfId="283"/>
    <cellStyle name="Normal 111" xfId="284"/>
    <cellStyle name="Normal 112" xfId="285"/>
    <cellStyle name="Normal 113" xfId="286"/>
    <cellStyle name="Normal 114" xfId="287"/>
    <cellStyle name="Normal 115" xfId="288"/>
    <cellStyle name="Normal 116" xfId="289"/>
    <cellStyle name="Normal 117" xfId="290"/>
    <cellStyle name="Normal 118" xfId="291"/>
    <cellStyle name="Normal 118 2" xfId="292"/>
    <cellStyle name="Normal 119" xfId="293"/>
    <cellStyle name="Normal 12" xfId="294"/>
    <cellStyle name="Normal 120" xfId="295"/>
    <cellStyle name="Normal 121" xfId="296"/>
    <cellStyle name="Normal 122" xfId="297"/>
    <cellStyle name="Normal 123" xfId="298"/>
    <cellStyle name="Normal 124" xfId="299"/>
    <cellStyle name="Normal 125" xfId="300"/>
    <cellStyle name="Normal 126" xfId="301"/>
    <cellStyle name="Normal 127" xfId="302"/>
    <cellStyle name="Normal 128" xfId="303"/>
    <cellStyle name="Normal 129" xfId="304"/>
    <cellStyle name="Normal 13" xfId="305"/>
    <cellStyle name="Normal 130" xfId="306"/>
    <cellStyle name="Normal 131" xfId="307"/>
    <cellStyle name="Normal 132" xfId="308"/>
    <cellStyle name="Normal 132 2" xfId="309"/>
    <cellStyle name="Normal 133" xfId="310"/>
    <cellStyle name="Normal 134" xfId="311"/>
    <cellStyle name="Normal 135" xfId="312"/>
    <cellStyle name="Normal 136" xfId="313"/>
    <cellStyle name="Normal 137" xfId="314"/>
    <cellStyle name="Normal 138" xfId="315"/>
    <cellStyle name="Normal 139" xfId="316"/>
    <cellStyle name="Normal 14" xfId="317"/>
    <cellStyle name="Normal 140" xfId="318"/>
    <cellStyle name="Normal 140 2" xfId="319"/>
    <cellStyle name="Normal 141" xfId="320"/>
    <cellStyle name="Normal 142" xfId="321"/>
    <cellStyle name="Normal 143" xfId="322"/>
    <cellStyle name="Normal 144" xfId="323"/>
    <cellStyle name="Normal 145" xfId="324"/>
    <cellStyle name="Normal 146" xfId="325"/>
    <cellStyle name="Normal 147" xfId="326"/>
    <cellStyle name="Normal 148" xfId="327"/>
    <cellStyle name="Normal 149" xfId="328"/>
    <cellStyle name="Normal 15" xfId="329"/>
    <cellStyle name="Normal 150" xfId="330"/>
    <cellStyle name="Normal 151" xfId="331"/>
    <cellStyle name="Normal 152" xfId="332"/>
    <cellStyle name="Normal 153" xfId="333"/>
    <cellStyle name="Normal 154" xfId="334"/>
    <cellStyle name="Normal 155" xfId="335"/>
    <cellStyle name="Normal 156" xfId="336"/>
    <cellStyle name="Normal 157" xfId="337"/>
    <cellStyle name="Normal 158" xfId="338"/>
    <cellStyle name="Normal 159" xfId="339"/>
    <cellStyle name="Normal 16" xfId="340"/>
    <cellStyle name="Normal 160" xfId="341"/>
    <cellStyle name="Normal 161" xfId="342"/>
    <cellStyle name="Normal 162" xfId="343"/>
    <cellStyle name="Normal 163" xfId="344"/>
    <cellStyle name="Normal 164" xfId="345"/>
    <cellStyle name="Normal 165" xfId="346"/>
    <cellStyle name="Normal 166" xfId="347"/>
    <cellStyle name="Normal 167" xfId="348"/>
    <cellStyle name="Normal 168" xfId="349"/>
    <cellStyle name="Normal 169" xfId="350"/>
    <cellStyle name="Normal 17" xfId="351"/>
    <cellStyle name="Normal 170" xfId="352"/>
    <cellStyle name="Normal 171" xfId="353"/>
    <cellStyle name="Normal 172" xfId="354"/>
    <cellStyle name="Normal 173" xfId="355"/>
    <cellStyle name="Normal 174" xfId="356"/>
    <cellStyle name="Normal 175" xfId="357"/>
    <cellStyle name="Normal 176" xfId="358"/>
    <cellStyle name="Normal 177" xfId="359"/>
    <cellStyle name="Normal 178" xfId="360"/>
    <cellStyle name="Normal 179" xfId="361"/>
    <cellStyle name="Normal 18" xfId="362"/>
    <cellStyle name="Normal 180" xfId="363"/>
    <cellStyle name="Normal 181" xfId="364"/>
    <cellStyle name="Normal 182" xfId="365"/>
    <cellStyle name="Normal 183" xfId="366"/>
    <cellStyle name="Normal 184" xfId="367"/>
    <cellStyle name="Normal 185" xfId="368"/>
    <cellStyle name="Normal 186" xfId="369"/>
    <cellStyle name="Normal 187" xfId="370"/>
    <cellStyle name="Normal 188" xfId="371"/>
    <cellStyle name="Normal 189" xfId="372"/>
    <cellStyle name="Normal 19" xfId="373"/>
    <cellStyle name="Normal 190" xfId="374"/>
    <cellStyle name="Normal 191" xfId="375"/>
    <cellStyle name="Normal 192" xfId="376"/>
    <cellStyle name="Normal 193" xfId="377"/>
    <cellStyle name="Normal 194" xfId="378"/>
    <cellStyle name="Normal 195" xfId="379"/>
    <cellStyle name="Normal 196" xfId="380"/>
    <cellStyle name="Normal 197" xfId="381"/>
    <cellStyle name="Normal 198" xfId="382"/>
    <cellStyle name="Normal 199" xfId="383"/>
    <cellStyle name="Normal 2" xfId="4"/>
    <cellStyle name="Normal 2 2" xfId="5"/>
    <cellStyle name="Normal 2 3" xfId="384"/>
    <cellStyle name="Normal 2 4" xfId="385"/>
    <cellStyle name="Normal 2 4 2" xfId="386"/>
    <cellStyle name="Normal 20" xfId="387"/>
    <cellStyle name="Normal 200" xfId="388"/>
    <cellStyle name="Normal 201" xfId="389"/>
    <cellStyle name="Normal 202" xfId="390"/>
    <cellStyle name="Normal 203" xfId="391"/>
    <cellStyle name="Normal 204" xfId="392"/>
    <cellStyle name="Normal 205" xfId="393"/>
    <cellStyle name="Normal 206" xfId="394"/>
    <cellStyle name="Normal 207" xfId="395"/>
    <cellStyle name="Normal 208" xfId="396"/>
    <cellStyle name="Normal 209" xfId="397"/>
    <cellStyle name="Normal 21" xfId="398"/>
    <cellStyle name="Normal 210" xfId="399"/>
    <cellStyle name="Normal 211" xfId="400"/>
    <cellStyle name="Normal 212" xfId="401"/>
    <cellStyle name="Normal 213" xfId="402"/>
    <cellStyle name="Normal 214" xfId="403"/>
    <cellStyle name="Normal 215" xfId="404"/>
    <cellStyle name="Normal 216" xfId="405"/>
    <cellStyle name="Normal 217" xfId="406"/>
    <cellStyle name="Normal 218" xfId="407"/>
    <cellStyle name="Normal 219" xfId="408"/>
    <cellStyle name="Normal 22" xfId="409"/>
    <cellStyle name="Normal 220" xfId="410"/>
    <cellStyle name="Normal 221" xfId="411"/>
    <cellStyle name="Normal 222" xfId="412"/>
    <cellStyle name="Normal 223" xfId="413"/>
    <cellStyle name="Normal 224" xfId="414"/>
    <cellStyle name="Normal 225" xfId="415"/>
    <cellStyle name="Normal 226" xfId="416"/>
    <cellStyle name="Normal 227" xfId="417"/>
    <cellStyle name="Normal 228" xfId="418"/>
    <cellStyle name="Normal 229" xfId="419"/>
    <cellStyle name="Normal 23" xfId="420"/>
    <cellStyle name="Normal 230" xfId="421"/>
    <cellStyle name="Normal 231" xfId="422"/>
    <cellStyle name="Normal 232" xfId="423"/>
    <cellStyle name="Normal 233" xfId="424"/>
    <cellStyle name="Normal 234" xfId="425"/>
    <cellStyle name="Normal 235" xfId="426"/>
    <cellStyle name="Normal 236" xfId="427"/>
    <cellStyle name="Normal 237" xfId="428"/>
    <cellStyle name="Normal 238" xfId="429"/>
    <cellStyle name="Normal 239" xfId="430"/>
    <cellStyle name="Normal 24" xfId="431"/>
    <cellStyle name="Normal 240" xfId="432"/>
    <cellStyle name="Normal 241" xfId="433"/>
    <cellStyle name="Normal 242" xfId="559"/>
    <cellStyle name="Normal 25" xfId="434"/>
    <cellStyle name="Normal 26" xfId="435"/>
    <cellStyle name="Normal 27" xfId="436"/>
    <cellStyle name="Normal 28" xfId="437"/>
    <cellStyle name="Normal 29" xfId="438"/>
    <cellStyle name="Normal 3" xfId="9"/>
    <cellStyle name="Normal 3 2" xfId="560"/>
    <cellStyle name="Normal 3 3" xfId="561"/>
    <cellStyle name="Normal 30" xfId="439"/>
    <cellStyle name="Normal 31" xfId="440"/>
    <cellStyle name="Normal 32" xfId="441"/>
    <cellStyle name="Normal 33" xfId="442"/>
    <cellStyle name="Normal 34" xfId="443"/>
    <cellStyle name="Normal 35" xfId="444"/>
    <cellStyle name="Normal 36" xfId="445"/>
    <cellStyle name="Normal 37" xfId="446"/>
    <cellStyle name="Normal 38" xfId="447"/>
    <cellStyle name="Normal 39" xfId="448"/>
    <cellStyle name="Normal 4" xfId="7"/>
    <cellStyle name="Normal 4 2" xfId="10"/>
    <cellStyle name="Normal 4 2 2" xfId="11"/>
    <cellStyle name="Normal 4 2 3" xfId="562"/>
    <cellStyle name="Normal 40" xfId="449"/>
    <cellStyle name="Normal 41" xfId="450"/>
    <cellStyle name="Normal 42" xfId="451"/>
    <cellStyle name="Normal 43" xfId="452"/>
    <cellStyle name="Normal 44" xfId="453"/>
    <cellStyle name="Normal 45" xfId="454"/>
    <cellStyle name="Normal 46" xfId="455"/>
    <cellStyle name="Normal 47" xfId="456"/>
    <cellStyle name="Normal 48" xfId="457"/>
    <cellStyle name="Normal 48 2" xfId="458"/>
    <cellStyle name="Normal 49" xfId="459"/>
    <cellStyle name="Normal 5" xfId="6"/>
    <cellStyle name="Normal 5 2" xfId="13"/>
    <cellStyle name="Normal 50" xfId="460"/>
    <cellStyle name="Normal 51" xfId="461"/>
    <cellStyle name="Normal 52" xfId="462"/>
    <cellStyle name="Normal 53" xfId="463"/>
    <cellStyle name="Normal 54" xfId="464"/>
    <cellStyle name="Normal 55" xfId="465"/>
    <cellStyle name="Normal 56" xfId="466"/>
    <cellStyle name="Normal 57" xfId="467"/>
    <cellStyle name="Normal 58" xfId="468"/>
    <cellStyle name="Normal 59" xfId="469"/>
    <cellStyle name="Normal 6" xfId="470"/>
    <cellStyle name="Normal 60" xfId="471"/>
    <cellStyle name="Normal 61" xfId="472"/>
    <cellStyle name="Normal 62" xfId="473"/>
    <cellStyle name="Normal 63" xfId="474"/>
    <cellStyle name="Normal 63 2" xfId="475"/>
    <cellStyle name="Normal 64" xfId="476"/>
    <cellStyle name="Normal 65" xfId="477"/>
    <cellStyle name="Normal 66" xfId="478"/>
    <cellStyle name="Normal 67" xfId="479"/>
    <cellStyle name="Normal 67 2" xfId="480"/>
    <cellStyle name="Normal 68" xfId="481"/>
    <cellStyle name="Normal 69" xfId="482"/>
    <cellStyle name="Normal 7" xfId="483"/>
    <cellStyle name="Normal 70" xfId="484"/>
    <cellStyle name="Normal 71" xfId="485"/>
    <cellStyle name="Normal 72" xfId="486"/>
    <cellStyle name="Normal 73" xfId="487"/>
    <cellStyle name="Normal 74" xfId="488"/>
    <cellStyle name="Normal 75" xfId="489"/>
    <cellStyle name="Normal 76" xfId="490"/>
    <cellStyle name="Normal 77" xfId="491"/>
    <cellStyle name="Normal 78" xfId="492"/>
    <cellStyle name="Normal 79" xfId="493"/>
    <cellStyle name="Normal 8" xfId="494"/>
    <cellStyle name="Normal 80" xfId="495"/>
    <cellStyle name="Normal 81" xfId="496"/>
    <cellStyle name="Normal 82" xfId="497"/>
    <cellStyle name="Normal 82 2" xfId="498"/>
    <cellStyle name="Normal 83" xfId="499"/>
    <cellStyle name="Normal 84" xfId="500"/>
    <cellStyle name="Normal 85" xfId="501"/>
    <cellStyle name="Normal 86" xfId="502"/>
    <cellStyle name="Normal 87" xfId="503"/>
    <cellStyle name="Normal 88" xfId="504"/>
    <cellStyle name="Normal 89" xfId="505"/>
    <cellStyle name="Normal 9" xfId="506"/>
    <cellStyle name="Normal 90" xfId="507"/>
    <cellStyle name="Normal 91" xfId="508"/>
    <cellStyle name="Normal 92" xfId="509"/>
    <cellStyle name="Normal 93" xfId="510"/>
    <cellStyle name="Normal 94" xfId="511"/>
    <cellStyle name="Normal 95" xfId="512"/>
    <cellStyle name="Normal 96" xfId="513"/>
    <cellStyle name="Normal 97" xfId="514"/>
    <cellStyle name="Normal 98" xfId="515"/>
    <cellStyle name="Normal 99" xfId="516"/>
    <cellStyle name="Notas 2" xfId="517"/>
    <cellStyle name="Notas 2 2" xfId="563"/>
    <cellStyle name="Notas 3" xfId="518"/>
    <cellStyle name="Salida" xfId="528" builtinId="21" customBuiltin="1"/>
    <cellStyle name="Texto de advertencia" xfId="532" builtinId="11" customBuiltin="1"/>
    <cellStyle name="Texto explicativo" xfId="533" builtinId="53" customBuiltin="1"/>
    <cellStyle name="Título" xfId="519" builtinId="15" customBuiltin="1"/>
    <cellStyle name="Título 1" xfId="520" builtinId="16" customBuiltin="1"/>
    <cellStyle name="Título 2" xfId="521" builtinId="17" customBuiltin="1"/>
    <cellStyle name="Título 3" xfId="522" builtinId="18" customBuiltin="1"/>
    <cellStyle name="Total" xfId="53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tabSelected="1" zoomScaleNormal="100" workbookViewId="0">
      <selection activeCell="K137" sqref="K137"/>
    </sheetView>
  </sheetViews>
  <sheetFormatPr baseColWidth="10" defaultColWidth="11.42578125" defaultRowHeight="14.25"/>
  <cols>
    <col min="1" max="1" width="5.42578125" style="69" customWidth="1"/>
    <col min="2" max="2" width="48.140625" style="2" customWidth="1"/>
    <col min="3" max="5" width="16" style="2" customWidth="1"/>
    <col min="6" max="6" width="2.5703125" style="2" customWidth="1"/>
    <col min="7" max="7" width="12.140625" style="2" customWidth="1"/>
    <col min="8" max="8" width="12" style="2" customWidth="1"/>
    <col min="9" max="9" width="3.42578125" style="2" customWidth="1"/>
    <col min="10" max="16384" width="11.42578125" style="2"/>
  </cols>
  <sheetData>
    <row r="1" spans="1:10" ht="21.75" customHeight="1">
      <c r="B1" s="22" t="s">
        <v>26</v>
      </c>
      <c r="C1" s="23"/>
      <c r="D1" s="22"/>
      <c r="E1" s="22"/>
      <c r="F1" s="22"/>
      <c r="G1" s="22"/>
      <c r="H1" s="22"/>
      <c r="J1" s="17"/>
    </row>
    <row r="2" spans="1:10" ht="22.5" customHeight="1">
      <c r="B2" s="22" t="s">
        <v>27</v>
      </c>
      <c r="C2" s="23"/>
      <c r="D2" s="22"/>
      <c r="E2" s="22"/>
      <c r="F2" s="22"/>
      <c r="G2" s="22"/>
      <c r="H2" s="22"/>
      <c r="J2" s="17"/>
    </row>
    <row r="3" spans="1:10" ht="41.25" customHeight="1">
      <c r="B3" s="90" t="s">
        <v>28</v>
      </c>
      <c r="C3" s="90"/>
      <c r="D3" s="90"/>
      <c r="E3" s="90"/>
      <c r="F3" s="90"/>
      <c r="G3" s="90"/>
      <c r="H3" s="90"/>
      <c r="J3" s="17"/>
    </row>
    <row r="4" spans="1:10" s="1" customFormat="1" ht="23.25" customHeight="1">
      <c r="A4" s="70"/>
      <c r="B4" s="91" t="s">
        <v>23</v>
      </c>
      <c r="C4" s="91"/>
      <c r="D4" s="91"/>
      <c r="E4" s="91"/>
      <c r="F4" s="91"/>
      <c r="G4" s="91"/>
      <c r="H4" s="91"/>
    </row>
    <row r="5" spans="1:10" s="1" customFormat="1" ht="18.75" customHeight="1">
      <c r="A5" s="70"/>
      <c r="B5" s="95" t="s">
        <v>219</v>
      </c>
      <c r="C5" s="95"/>
      <c r="D5" s="95"/>
      <c r="E5" s="95"/>
      <c r="F5" s="95"/>
      <c r="G5" s="95"/>
      <c r="H5" s="18"/>
    </row>
    <row r="6" spans="1:10" s="1" customFormat="1" ht="15.75">
      <c r="A6" s="71"/>
      <c r="B6" s="95" t="s">
        <v>2</v>
      </c>
      <c r="C6" s="95"/>
      <c r="D6" s="95"/>
      <c r="E6" s="95"/>
      <c r="F6" s="95"/>
      <c r="G6" s="95"/>
      <c r="H6" s="18"/>
    </row>
    <row r="7" spans="1:10" ht="22.5" customHeight="1">
      <c r="A7" s="72"/>
      <c r="B7" s="96" t="s">
        <v>0</v>
      </c>
      <c r="C7" s="98" t="s">
        <v>1</v>
      </c>
      <c r="D7" s="98" t="s">
        <v>220</v>
      </c>
      <c r="E7" s="19" t="s">
        <v>21</v>
      </c>
      <c r="F7" s="19"/>
      <c r="G7" s="100" t="s">
        <v>16</v>
      </c>
      <c r="H7" s="100"/>
    </row>
    <row r="8" spans="1:10" ht="26.25" customHeight="1">
      <c r="A8" s="72"/>
      <c r="B8" s="96"/>
      <c r="C8" s="98"/>
      <c r="D8" s="98"/>
      <c r="E8" s="98" t="s">
        <v>218</v>
      </c>
      <c r="F8" s="20"/>
      <c r="G8" s="98" t="s">
        <v>24</v>
      </c>
      <c r="H8" s="98" t="s">
        <v>25</v>
      </c>
    </row>
    <row r="9" spans="1:10" ht="21.75" customHeight="1" thickBot="1">
      <c r="A9" s="72"/>
      <c r="B9" s="97"/>
      <c r="C9" s="99"/>
      <c r="D9" s="99"/>
      <c r="E9" s="99"/>
      <c r="F9" s="21"/>
      <c r="G9" s="99"/>
      <c r="H9" s="99"/>
      <c r="I9" s="8"/>
    </row>
    <row r="10" spans="1:10" s="3" customFormat="1" ht="16.5" hidden="1" customHeight="1">
      <c r="A10" s="73"/>
      <c r="B10" s="24" t="s">
        <v>207</v>
      </c>
      <c r="C10" s="25">
        <f>+C11+C13+C25+C31+C39+C43+C58+C72+C74+C88+C99+C102+C126+C128</f>
        <v>414896.32117518468</v>
      </c>
      <c r="D10" s="25">
        <f>+D11+D13+D25+D31+D39+D43+D58+D72+D74+D88+D99+D102+D126+D128</f>
        <v>0</v>
      </c>
      <c r="E10" s="25">
        <f>+E11+E13+E25+E31+E39+E43+E58+E72+E74+E88+E99+E102+E126+E128</f>
        <v>0</v>
      </c>
      <c r="F10" s="25"/>
      <c r="G10" s="26">
        <f>IF(C10&lt;&gt;0,(E10/C10)*100,0)</f>
        <v>0</v>
      </c>
      <c r="H10" s="27">
        <f>IF(D10&lt;&gt;0,(E10/D10)*100,0)</f>
        <v>0</v>
      </c>
      <c r="I10" s="9"/>
    </row>
    <row r="11" spans="1:10" s="3" customFormat="1" ht="13.5" hidden="1">
      <c r="A11" s="73"/>
      <c r="B11" s="28" t="s">
        <v>3</v>
      </c>
      <c r="C11" s="29">
        <f>+C12</f>
        <v>225.7</v>
      </c>
      <c r="D11" s="29">
        <f t="shared" ref="D11:E11" si="0">+D12</f>
        <v>0</v>
      </c>
      <c r="E11" s="29">
        <f t="shared" si="0"/>
        <v>0</v>
      </c>
      <c r="F11" s="29"/>
      <c r="G11" s="29">
        <f>IF(C11&lt;&gt;0,(E11/C11)*100,0)</f>
        <v>0</v>
      </c>
      <c r="H11" s="30">
        <f>IF(D11&lt;&gt;0,(E11/D11)*100,0)</f>
        <v>0</v>
      </c>
      <c r="I11" s="9"/>
    </row>
    <row r="12" spans="1:10" s="5" customFormat="1" ht="13.5" hidden="1">
      <c r="A12" s="74" t="s">
        <v>30</v>
      </c>
      <c r="B12" s="31" t="s">
        <v>29</v>
      </c>
      <c r="C12" s="32">
        <v>225.7</v>
      </c>
      <c r="D12" s="32"/>
      <c r="E12" s="32"/>
      <c r="F12" s="33"/>
      <c r="G12" s="32"/>
      <c r="H12" s="34">
        <f>IF(D12&lt;&gt;0,(E12/D12)*100,0)</f>
        <v>0</v>
      </c>
      <c r="I12" s="9"/>
    </row>
    <row r="13" spans="1:10" s="6" customFormat="1" ht="13.5" hidden="1">
      <c r="A13" s="74"/>
      <c r="B13" s="35" t="s">
        <v>4</v>
      </c>
      <c r="C13" s="36">
        <f>+C14</f>
        <v>12129.311598999999</v>
      </c>
      <c r="D13" s="36">
        <f t="shared" ref="D13:E13" si="1">+D14</f>
        <v>0</v>
      </c>
      <c r="E13" s="36">
        <f t="shared" si="1"/>
        <v>0</v>
      </c>
      <c r="F13" s="36"/>
      <c r="G13" s="36">
        <f>IF(C13&lt;&gt;0,(E13/C13)*100,0)</f>
        <v>0</v>
      </c>
      <c r="H13" s="30">
        <f>IF(D13&lt;&gt;0,(E13/D13)*100,0)</f>
        <v>0</v>
      </c>
      <c r="I13" s="9"/>
    </row>
    <row r="14" spans="1:10" s="6" customFormat="1" ht="24" hidden="1">
      <c r="A14" s="75"/>
      <c r="B14" s="55" t="s">
        <v>61</v>
      </c>
      <c r="C14" s="33">
        <f>SUM(C15:C24)</f>
        <v>12129.311598999999</v>
      </c>
      <c r="D14" s="33">
        <f t="shared" ref="D14:E14" si="2">SUM(D15:D24)</f>
        <v>0</v>
      </c>
      <c r="E14" s="33">
        <f t="shared" si="2"/>
        <v>0</v>
      </c>
      <c r="F14" s="33"/>
      <c r="G14" s="33">
        <f t="shared" ref="G14" si="3">IF(C14&lt;&gt;0,(E14/C14)*100,0)</f>
        <v>0</v>
      </c>
      <c r="H14" s="38">
        <f t="shared" ref="H14:H24" si="4">IF(D14&lt;&gt;0,(E14/D14)*100,0)</f>
        <v>0</v>
      </c>
      <c r="I14" s="9"/>
    </row>
    <row r="15" spans="1:10" s="6" customFormat="1" ht="13.5" hidden="1">
      <c r="A15" s="75" t="s">
        <v>31</v>
      </c>
      <c r="B15" s="50" t="s">
        <v>32</v>
      </c>
      <c r="C15" s="32">
        <v>141.178304</v>
      </c>
      <c r="D15" s="32"/>
      <c r="E15" s="32"/>
      <c r="F15" s="32"/>
      <c r="G15" s="32"/>
      <c r="H15" s="34">
        <f t="shared" si="4"/>
        <v>0</v>
      </c>
      <c r="I15" s="9"/>
    </row>
    <row r="16" spans="1:10" s="6" customFormat="1" ht="13.5" hidden="1">
      <c r="A16" s="74" t="s">
        <v>33</v>
      </c>
      <c r="B16" s="50" t="s">
        <v>34</v>
      </c>
      <c r="C16" s="32">
        <v>0</v>
      </c>
      <c r="D16" s="32"/>
      <c r="E16" s="32"/>
      <c r="F16" s="32"/>
      <c r="G16" s="32"/>
      <c r="H16" s="34">
        <f t="shared" si="4"/>
        <v>0</v>
      </c>
      <c r="I16" s="9"/>
    </row>
    <row r="17" spans="1:9" s="6" customFormat="1" ht="13.5" hidden="1">
      <c r="A17" s="74" t="s">
        <v>35</v>
      </c>
      <c r="B17" s="50" t="s">
        <v>36</v>
      </c>
      <c r="C17" s="32">
        <v>258.99073800000002</v>
      </c>
      <c r="D17" s="32"/>
      <c r="E17" s="32"/>
      <c r="F17" s="32"/>
      <c r="G17" s="32"/>
      <c r="H17" s="34">
        <f t="shared" si="4"/>
        <v>0</v>
      </c>
      <c r="I17" s="9"/>
    </row>
    <row r="18" spans="1:9" s="6" customFormat="1" ht="13.5" hidden="1" customHeight="1">
      <c r="A18" s="76" t="s">
        <v>37</v>
      </c>
      <c r="B18" s="50" t="s">
        <v>38</v>
      </c>
      <c r="C18" s="32">
        <v>14.703168</v>
      </c>
      <c r="D18" s="32"/>
      <c r="E18" s="32"/>
      <c r="F18" s="32"/>
      <c r="G18" s="32"/>
      <c r="H18" s="34">
        <f t="shared" si="4"/>
        <v>0</v>
      </c>
      <c r="I18" s="9"/>
    </row>
    <row r="19" spans="1:9" s="6" customFormat="1" ht="24" hidden="1">
      <c r="A19" s="76" t="s">
        <v>39</v>
      </c>
      <c r="B19" s="50" t="s">
        <v>40</v>
      </c>
      <c r="C19" s="32">
        <v>1386.021115</v>
      </c>
      <c r="D19" s="32"/>
      <c r="E19" s="32"/>
      <c r="F19" s="32"/>
      <c r="G19" s="32"/>
      <c r="H19" s="34">
        <f t="shared" si="4"/>
        <v>0</v>
      </c>
      <c r="I19" s="9"/>
    </row>
    <row r="20" spans="1:9" s="6" customFormat="1" ht="13.5" hidden="1" customHeight="1">
      <c r="A20" s="74" t="s">
        <v>41</v>
      </c>
      <c r="B20" s="50" t="s">
        <v>42</v>
      </c>
      <c r="C20" s="32">
        <v>0.5</v>
      </c>
      <c r="D20" s="32"/>
      <c r="E20" s="32"/>
      <c r="F20" s="32"/>
      <c r="G20" s="32"/>
      <c r="H20" s="34">
        <f t="shared" si="4"/>
        <v>0</v>
      </c>
      <c r="I20" s="9"/>
    </row>
    <row r="21" spans="1:9" s="6" customFormat="1" ht="13.5" hidden="1">
      <c r="A21" s="74" t="s">
        <v>43</v>
      </c>
      <c r="B21" s="50" t="s">
        <v>44</v>
      </c>
      <c r="C21" s="32">
        <v>1195.9696469999999</v>
      </c>
      <c r="D21" s="32"/>
      <c r="E21" s="32"/>
      <c r="F21" s="32"/>
      <c r="G21" s="32"/>
      <c r="H21" s="34">
        <f t="shared" si="4"/>
        <v>0</v>
      </c>
      <c r="I21" s="9"/>
    </row>
    <row r="22" spans="1:9" s="6" customFormat="1" ht="13.5" hidden="1">
      <c r="A22" s="74" t="s">
        <v>45</v>
      </c>
      <c r="B22" s="50" t="s">
        <v>46</v>
      </c>
      <c r="C22" s="32">
        <v>7362.4476119999999</v>
      </c>
      <c r="D22" s="32"/>
      <c r="E22" s="32"/>
      <c r="F22" s="32"/>
      <c r="G22" s="32"/>
      <c r="H22" s="34">
        <f t="shared" si="4"/>
        <v>0</v>
      </c>
      <c r="I22" s="9"/>
    </row>
    <row r="23" spans="1:9" s="7" customFormat="1" ht="24" hidden="1">
      <c r="A23" s="74" t="s">
        <v>47</v>
      </c>
      <c r="B23" s="50" t="s">
        <v>48</v>
      </c>
      <c r="C23" s="32">
        <v>1524.6181489999999</v>
      </c>
      <c r="D23" s="32"/>
      <c r="E23" s="32"/>
      <c r="F23" s="32"/>
      <c r="G23" s="32"/>
      <c r="H23" s="34">
        <f t="shared" si="4"/>
        <v>0</v>
      </c>
      <c r="I23" s="9"/>
    </row>
    <row r="24" spans="1:9" s="7" customFormat="1" ht="13.5" hidden="1">
      <c r="A24" s="74" t="s">
        <v>49</v>
      </c>
      <c r="B24" s="50" t="s">
        <v>50</v>
      </c>
      <c r="C24" s="32">
        <v>244.88286600000001</v>
      </c>
      <c r="D24" s="32"/>
      <c r="E24" s="32"/>
      <c r="F24" s="32"/>
      <c r="G24" s="32"/>
      <c r="H24" s="34">
        <f t="shared" si="4"/>
        <v>0</v>
      </c>
      <c r="I24" s="9"/>
    </row>
    <row r="25" spans="1:9" s="7" customFormat="1" ht="24" hidden="1">
      <c r="A25" s="75"/>
      <c r="B25" s="28" t="s">
        <v>5</v>
      </c>
      <c r="C25" s="29">
        <f>SUM(C26:C30)</f>
        <v>21985.875593000001</v>
      </c>
      <c r="D25" s="29">
        <f>SUM(D26:D30)</f>
        <v>0</v>
      </c>
      <c r="E25" s="29">
        <f>SUM(E26:E30)</f>
        <v>0</v>
      </c>
      <c r="F25" s="29"/>
      <c r="G25" s="29">
        <f>IF(C25&lt;&gt;0,(E25/C25)*100,0)</f>
        <v>0</v>
      </c>
      <c r="H25" s="30">
        <f>IF(D25&lt;&gt;0,(E25/D25)*100,0)</f>
        <v>0</v>
      </c>
      <c r="I25" s="9"/>
    </row>
    <row r="26" spans="1:9" s="7" customFormat="1" ht="24" hidden="1">
      <c r="A26" s="74" t="s">
        <v>51</v>
      </c>
      <c r="B26" s="53" t="s">
        <v>52</v>
      </c>
      <c r="C26" s="32">
        <v>1200</v>
      </c>
      <c r="D26" s="32"/>
      <c r="E26" s="32"/>
      <c r="F26" s="32"/>
      <c r="G26" s="32"/>
      <c r="H26" s="34">
        <f t="shared" ref="H26:H30" si="5">IF(D26&lt;&gt;0,(E26/D26)*100,0)</f>
        <v>0</v>
      </c>
      <c r="I26" s="12"/>
    </row>
    <row r="27" spans="1:9" s="7" customFormat="1" ht="24" hidden="1">
      <c r="A27" s="74" t="s">
        <v>53</v>
      </c>
      <c r="B27" s="53" t="s">
        <v>54</v>
      </c>
      <c r="C27" s="32">
        <v>760</v>
      </c>
      <c r="D27" s="32"/>
      <c r="E27" s="32"/>
      <c r="F27" s="32"/>
      <c r="G27" s="32"/>
      <c r="H27" s="34">
        <f t="shared" si="5"/>
        <v>0</v>
      </c>
      <c r="I27" s="12"/>
    </row>
    <row r="28" spans="1:9" s="7" customFormat="1" ht="13.5" hidden="1">
      <c r="A28" s="77" t="s">
        <v>55</v>
      </c>
      <c r="B28" s="53" t="s">
        <v>56</v>
      </c>
      <c r="C28" s="32">
        <v>11295.637213</v>
      </c>
      <c r="D28" s="32"/>
      <c r="E28" s="32"/>
      <c r="F28" s="32"/>
      <c r="G28" s="32"/>
      <c r="H28" s="34">
        <f t="shared" si="5"/>
        <v>0</v>
      </c>
      <c r="I28" s="12"/>
    </row>
    <row r="29" spans="1:9" s="7" customFormat="1" ht="13.5" hidden="1">
      <c r="A29" s="77" t="s">
        <v>57</v>
      </c>
      <c r="B29" s="53" t="s">
        <v>58</v>
      </c>
      <c r="C29" s="32">
        <v>5473</v>
      </c>
      <c r="D29" s="32"/>
      <c r="E29" s="32"/>
      <c r="F29" s="32"/>
      <c r="G29" s="32"/>
      <c r="H29" s="34">
        <f t="shared" si="5"/>
        <v>0</v>
      </c>
      <c r="I29" s="16"/>
    </row>
    <row r="30" spans="1:9" s="7" customFormat="1" ht="24" hidden="1">
      <c r="A30" s="74" t="s">
        <v>59</v>
      </c>
      <c r="B30" s="53" t="s">
        <v>60</v>
      </c>
      <c r="C30" s="32">
        <v>3257.2383799999998</v>
      </c>
      <c r="D30" s="32"/>
      <c r="E30" s="32"/>
      <c r="F30" s="32"/>
      <c r="G30" s="32"/>
      <c r="H30" s="34">
        <f t="shared" si="5"/>
        <v>0</v>
      </c>
      <c r="I30" s="12"/>
    </row>
    <row r="31" spans="1:9" s="7" customFormat="1" ht="13.5" hidden="1">
      <c r="A31" s="74"/>
      <c r="B31" s="35" t="s">
        <v>7</v>
      </c>
      <c r="C31" s="29">
        <f t="shared" ref="C31:E31" si="6">SUM(C32:C33)</f>
        <v>19418.197217999998</v>
      </c>
      <c r="D31" s="29">
        <f t="shared" si="6"/>
        <v>0</v>
      </c>
      <c r="E31" s="29">
        <f t="shared" si="6"/>
        <v>0</v>
      </c>
      <c r="F31" s="29"/>
      <c r="G31" s="29">
        <f>IF(C31&lt;&gt;0,(E31/C31)*100,0)</f>
        <v>0</v>
      </c>
      <c r="H31" s="30">
        <f>IF(D31&lt;&gt;0,(E31/D31)*100,0)</f>
        <v>0</v>
      </c>
      <c r="I31" s="9"/>
    </row>
    <row r="32" spans="1:9" s="7" customFormat="1" ht="13.5" hidden="1">
      <c r="A32" s="74" t="s">
        <v>62</v>
      </c>
      <c r="B32" s="53" t="s">
        <v>63</v>
      </c>
      <c r="C32" s="32">
        <v>1860.683006</v>
      </c>
      <c r="D32" s="32"/>
      <c r="E32" s="32"/>
      <c r="F32" s="32"/>
      <c r="G32" s="32"/>
      <c r="H32" s="34">
        <f t="shared" ref="H32:H37" si="7">IF(D32&lt;&gt;0,(E32/D32)*100,0)</f>
        <v>0</v>
      </c>
      <c r="I32" s="9"/>
    </row>
    <row r="33" spans="1:9" s="7" customFormat="1" ht="13.5" hidden="1">
      <c r="A33" s="74"/>
      <c r="B33" s="40" t="s">
        <v>64</v>
      </c>
      <c r="C33" s="33">
        <f>SUM(C34:C38)</f>
        <v>17557.514211999998</v>
      </c>
      <c r="D33" s="33">
        <f t="shared" ref="D33:E33" si="8">SUM(D34:D38)</f>
        <v>0</v>
      </c>
      <c r="E33" s="33">
        <f t="shared" si="8"/>
        <v>0</v>
      </c>
      <c r="F33" s="33"/>
      <c r="G33" s="33">
        <f t="shared" ref="G33" si="9">IF(C33&lt;&gt;0,(E33/C33)*100,0)</f>
        <v>0</v>
      </c>
      <c r="H33" s="38">
        <f t="shared" si="7"/>
        <v>0</v>
      </c>
      <c r="I33" s="9"/>
    </row>
    <row r="34" spans="1:9" s="7" customFormat="1" ht="13.5" hidden="1">
      <c r="A34" s="74" t="s">
        <v>208</v>
      </c>
      <c r="B34" s="50" t="s">
        <v>209</v>
      </c>
      <c r="C34" s="32">
        <v>0</v>
      </c>
      <c r="D34" s="32"/>
      <c r="E34" s="32"/>
      <c r="F34" s="32"/>
      <c r="G34" s="32"/>
      <c r="H34" s="34">
        <f t="shared" ref="H34" si="10">IF(D34&lt;&gt;0,(E34/D34)*100,0)</f>
        <v>0</v>
      </c>
      <c r="I34" s="9"/>
    </row>
    <row r="35" spans="1:9" s="7" customFormat="1" ht="24" hidden="1">
      <c r="A35" s="74" t="s">
        <v>65</v>
      </c>
      <c r="B35" s="50" t="s">
        <v>66</v>
      </c>
      <c r="C35" s="32">
        <v>13331.305795</v>
      </c>
      <c r="D35" s="32"/>
      <c r="E35" s="32"/>
      <c r="F35" s="32"/>
      <c r="G35" s="32"/>
      <c r="H35" s="34">
        <f t="shared" si="7"/>
        <v>0</v>
      </c>
      <c r="I35" s="9"/>
    </row>
    <row r="36" spans="1:9" s="7" customFormat="1" ht="24" hidden="1">
      <c r="A36" s="74" t="s">
        <v>67</v>
      </c>
      <c r="B36" s="50" t="s">
        <v>68</v>
      </c>
      <c r="C36" s="32">
        <v>3920.6177969999999</v>
      </c>
      <c r="D36" s="32"/>
      <c r="E36" s="32"/>
      <c r="F36" s="32"/>
      <c r="G36" s="32"/>
      <c r="H36" s="34">
        <f t="shared" si="7"/>
        <v>0</v>
      </c>
      <c r="I36" s="9"/>
    </row>
    <row r="37" spans="1:9" s="7" customFormat="1" ht="24" hidden="1">
      <c r="A37" s="74" t="s">
        <v>69</v>
      </c>
      <c r="B37" s="50" t="s">
        <v>70</v>
      </c>
      <c r="C37" s="32">
        <v>305.59062</v>
      </c>
      <c r="D37" s="32"/>
      <c r="E37" s="32"/>
      <c r="F37" s="32"/>
      <c r="G37" s="32"/>
      <c r="H37" s="34">
        <f t="shared" si="7"/>
        <v>0</v>
      </c>
      <c r="I37" s="9"/>
    </row>
    <row r="38" spans="1:9" s="7" customFormat="1" ht="13.5" hidden="1">
      <c r="A38" s="74" t="s">
        <v>210</v>
      </c>
      <c r="B38" s="50" t="s">
        <v>211</v>
      </c>
      <c r="C38" s="32">
        <v>0</v>
      </c>
      <c r="D38" s="32"/>
      <c r="E38" s="32"/>
      <c r="F38" s="32"/>
      <c r="G38" s="32"/>
      <c r="H38" s="34">
        <f t="shared" ref="H38" si="11">IF(D38&lt;&gt;0,(E38/D38)*100,0)</f>
        <v>0</v>
      </c>
      <c r="I38" s="9"/>
    </row>
    <row r="39" spans="1:9" s="7" customFormat="1" ht="13.5" hidden="1">
      <c r="A39" s="78"/>
      <c r="B39" s="41" t="s">
        <v>19</v>
      </c>
      <c r="C39" s="29">
        <f t="shared" ref="C39:E39" si="12">SUM(C40:C42)</f>
        <v>2757.2117129999997</v>
      </c>
      <c r="D39" s="29">
        <f t="shared" si="12"/>
        <v>0</v>
      </c>
      <c r="E39" s="29">
        <f t="shared" si="12"/>
        <v>0</v>
      </c>
      <c r="F39" s="29"/>
      <c r="G39" s="29">
        <f>IF(C39&lt;&gt;0,(E39/C39)*100,0)</f>
        <v>0</v>
      </c>
      <c r="H39" s="30">
        <f>IF(D39&lt;&gt;0,(E39/D39)*100,0)</f>
        <v>0</v>
      </c>
      <c r="I39" s="9"/>
    </row>
    <row r="40" spans="1:9" s="7" customFormat="1" ht="13.5" hidden="1" customHeight="1">
      <c r="A40" s="79" t="s">
        <v>71</v>
      </c>
      <c r="B40" s="42" t="s">
        <v>72</v>
      </c>
      <c r="C40" s="32">
        <v>205.16002</v>
      </c>
      <c r="D40" s="32"/>
      <c r="E40" s="32"/>
      <c r="F40" s="32"/>
      <c r="G40" s="32"/>
      <c r="H40" s="34">
        <f t="shared" ref="H40:H42" si="13">IF(D40&lt;&gt;0,(E40/D40)*100,0)</f>
        <v>0</v>
      </c>
      <c r="I40" s="9"/>
    </row>
    <row r="41" spans="1:9" s="7" customFormat="1" ht="13.5" hidden="1">
      <c r="A41" s="79" t="s">
        <v>73</v>
      </c>
      <c r="B41" s="42" t="s">
        <v>74</v>
      </c>
      <c r="C41" s="32">
        <v>2432.7675009999998</v>
      </c>
      <c r="D41" s="32"/>
      <c r="E41" s="32"/>
      <c r="F41" s="32"/>
      <c r="G41" s="32"/>
      <c r="H41" s="34">
        <f t="shared" si="13"/>
        <v>0</v>
      </c>
      <c r="I41" s="9"/>
    </row>
    <row r="42" spans="1:9" s="7" customFormat="1" ht="13.5" hidden="1">
      <c r="A42" s="79" t="s">
        <v>75</v>
      </c>
      <c r="B42" s="42" t="s">
        <v>76</v>
      </c>
      <c r="C42" s="32">
        <v>119.284192</v>
      </c>
      <c r="D42" s="32"/>
      <c r="E42" s="32"/>
      <c r="F42" s="32"/>
      <c r="G42" s="32"/>
      <c r="H42" s="34">
        <f t="shared" si="13"/>
        <v>0</v>
      </c>
      <c r="I42" s="9"/>
    </row>
    <row r="43" spans="1:9" s="7" customFormat="1" ht="13.5" hidden="1">
      <c r="A43" s="80"/>
      <c r="B43" s="43" t="s">
        <v>8</v>
      </c>
      <c r="C43" s="44">
        <f>+C44+C47+C50+C52+SUM(C54:C57)</f>
        <v>41752.397165999995</v>
      </c>
      <c r="D43" s="44">
        <f>+D44+D47+D50+D52+SUM(D54:D57)</f>
        <v>0</v>
      </c>
      <c r="E43" s="44">
        <f>+E44+E47+E50+E52+SUM(E54:E57)</f>
        <v>0</v>
      </c>
      <c r="F43" s="44"/>
      <c r="G43" s="29">
        <f>IF(C43&lt;&gt;0,(E43/C43)*100,0)</f>
        <v>0</v>
      </c>
      <c r="H43" s="30">
        <f>IF(D43&lt;&gt;0,(E43/D43)*100,0)</f>
        <v>0</v>
      </c>
      <c r="I43" s="9"/>
    </row>
    <row r="44" spans="1:9" s="7" customFormat="1" ht="13.5" hidden="1">
      <c r="A44" s="81"/>
      <c r="B44" s="45" t="s">
        <v>77</v>
      </c>
      <c r="C44" s="33">
        <f t="shared" ref="C44:E44" si="14">SUM(C45:C46)</f>
        <v>4647.1506789999994</v>
      </c>
      <c r="D44" s="33">
        <f t="shared" si="14"/>
        <v>0</v>
      </c>
      <c r="E44" s="33">
        <f t="shared" si="14"/>
        <v>0</v>
      </c>
      <c r="F44" s="46"/>
      <c r="G44" s="33">
        <f t="shared" ref="G44:G52" si="15">IF(C44&lt;&gt;0,(E44/C44)*100,0)</f>
        <v>0</v>
      </c>
      <c r="H44" s="38">
        <f t="shared" ref="H44:H57" si="16">IF(D44&lt;&gt;0,(E44/D44)*100,0)</f>
        <v>0</v>
      </c>
      <c r="I44" s="9"/>
    </row>
    <row r="45" spans="1:9" s="7" customFormat="1" ht="24" hidden="1">
      <c r="A45" s="81" t="s">
        <v>78</v>
      </c>
      <c r="B45" s="57" t="s">
        <v>79</v>
      </c>
      <c r="C45" s="32">
        <v>4477.6910909999997</v>
      </c>
      <c r="D45" s="32"/>
      <c r="E45" s="32"/>
      <c r="F45" s="32"/>
      <c r="G45" s="32"/>
      <c r="H45" s="34">
        <f t="shared" si="16"/>
        <v>0</v>
      </c>
      <c r="I45" s="9"/>
    </row>
    <row r="46" spans="1:9" s="7" customFormat="1" ht="13.5" hidden="1">
      <c r="A46" s="80" t="s">
        <v>35</v>
      </c>
      <c r="B46" s="58" t="s">
        <v>36</v>
      </c>
      <c r="C46" s="32">
        <v>169.459588</v>
      </c>
      <c r="D46" s="32"/>
      <c r="E46" s="32"/>
      <c r="F46" s="32"/>
      <c r="G46" s="32"/>
      <c r="H46" s="34">
        <f t="shared" si="16"/>
        <v>0</v>
      </c>
      <c r="I46" s="9"/>
    </row>
    <row r="47" spans="1:9" s="7" customFormat="1" ht="12.75" hidden="1">
      <c r="A47" s="82"/>
      <c r="B47" s="45" t="s">
        <v>80</v>
      </c>
      <c r="C47" s="47">
        <f>SUM(C48:C49)</f>
        <v>97.177469000000002</v>
      </c>
      <c r="D47" s="47">
        <f t="shared" ref="D47:E47" si="17">SUM(D48:D49)</f>
        <v>0</v>
      </c>
      <c r="E47" s="47">
        <f t="shared" si="17"/>
        <v>0</v>
      </c>
      <c r="F47" s="47"/>
      <c r="G47" s="33">
        <f t="shared" si="15"/>
        <v>0</v>
      </c>
      <c r="H47" s="38">
        <f t="shared" si="16"/>
        <v>0</v>
      </c>
      <c r="I47" s="9"/>
    </row>
    <row r="48" spans="1:9" s="7" customFormat="1" ht="13.5" hidden="1">
      <c r="A48" s="80" t="s">
        <v>81</v>
      </c>
      <c r="B48" s="58" t="s">
        <v>82</v>
      </c>
      <c r="C48" s="32">
        <v>77.112859999999998</v>
      </c>
      <c r="D48" s="32"/>
      <c r="E48" s="32"/>
      <c r="F48" s="32"/>
      <c r="G48" s="32"/>
      <c r="H48" s="34">
        <f t="shared" si="16"/>
        <v>0</v>
      </c>
      <c r="I48" s="9"/>
    </row>
    <row r="49" spans="1:9" s="7" customFormat="1" ht="13.5" hidden="1">
      <c r="A49" s="80" t="s">
        <v>83</v>
      </c>
      <c r="B49" s="62" t="s">
        <v>84</v>
      </c>
      <c r="C49" s="63">
        <v>20.064609000000001</v>
      </c>
      <c r="D49" s="63"/>
      <c r="E49" s="63"/>
      <c r="F49" s="63"/>
      <c r="G49" s="63"/>
      <c r="H49" s="64">
        <f t="shared" si="16"/>
        <v>0</v>
      </c>
      <c r="I49" s="9"/>
    </row>
    <row r="50" spans="1:9" s="7" customFormat="1" ht="13.5" hidden="1" customHeight="1">
      <c r="A50" s="80"/>
      <c r="B50" s="45" t="s">
        <v>85</v>
      </c>
      <c r="C50" s="33">
        <f>SUM(C51)</f>
        <v>22.909618999999999</v>
      </c>
      <c r="D50" s="33">
        <f>SUM(D51)</f>
        <v>0</v>
      </c>
      <c r="E50" s="33">
        <f>SUM(E51)</f>
        <v>0</v>
      </c>
      <c r="F50" s="33"/>
      <c r="G50" s="33">
        <f t="shared" si="15"/>
        <v>0</v>
      </c>
      <c r="H50" s="38">
        <f t="shared" si="16"/>
        <v>0</v>
      </c>
      <c r="I50" s="9"/>
    </row>
    <row r="51" spans="1:9" s="7" customFormat="1" ht="13.5" hidden="1">
      <c r="A51" s="80" t="s">
        <v>86</v>
      </c>
      <c r="B51" s="57" t="s">
        <v>84</v>
      </c>
      <c r="C51" s="32">
        <v>22.909618999999999</v>
      </c>
      <c r="D51" s="32"/>
      <c r="E51" s="32"/>
      <c r="F51" s="32"/>
      <c r="G51" s="32"/>
      <c r="H51" s="34">
        <f t="shared" si="16"/>
        <v>0</v>
      </c>
      <c r="I51" s="9"/>
    </row>
    <row r="52" spans="1:9" s="7" customFormat="1" ht="13.5" hidden="1">
      <c r="A52" s="80"/>
      <c r="B52" s="45" t="s">
        <v>87</v>
      </c>
      <c r="C52" s="33">
        <f>SUM(C53)</f>
        <v>104.931774</v>
      </c>
      <c r="D52" s="33">
        <f t="shared" ref="D52:E52" si="18">SUM(D53)</f>
        <v>0</v>
      </c>
      <c r="E52" s="33">
        <f t="shared" si="18"/>
        <v>0</v>
      </c>
      <c r="F52" s="33"/>
      <c r="G52" s="33">
        <f t="shared" si="15"/>
        <v>0</v>
      </c>
      <c r="H52" s="38">
        <f t="shared" si="16"/>
        <v>0</v>
      </c>
      <c r="I52" s="9"/>
    </row>
    <row r="53" spans="1:9" s="7" customFormat="1" ht="13.5" hidden="1">
      <c r="A53" s="74" t="s">
        <v>88</v>
      </c>
      <c r="B53" s="57" t="s">
        <v>89</v>
      </c>
      <c r="C53" s="32">
        <v>104.931774</v>
      </c>
      <c r="D53" s="32"/>
      <c r="E53" s="32"/>
      <c r="F53" s="32"/>
      <c r="G53" s="32"/>
      <c r="H53" s="34">
        <f t="shared" si="16"/>
        <v>0</v>
      </c>
      <c r="I53" s="9"/>
    </row>
    <row r="54" spans="1:9" s="7" customFormat="1" ht="15.75" hidden="1" customHeight="1">
      <c r="A54" s="83" t="s">
        <v>90</v>
      </c>
      <c r="B54" s="56" t="s">
        <v>91</v>
      </c>
      <c r="C54" s="32">
        <v>1469.8226910000001</v>
      </c>
      <c r="D54" s="32"/>
      <c r="E54" s="32"/>
      <c r="F54" s="32"/>
      <c r="G54" s="32"/>
      <c r="H54" s="34">
        <f t="shared" si="16"/>
        <v>0</v>
      </c>
      <c r="I54" s="9"/>
    </row>
    <row r="55" spans="1:9" s="7" customFormat="1" ht="13.5" hidden="1">
      <c r="A55" s="80" t="s">
        <v>92</v>
      </c>
      <c r="B55" s="48" t="s">
        <v>93</v>
      </c>
      <c r="C55" s="32">
        <v>28275.872749999999</v>
      </c>
      <c r="D55" s="32"/>
      <c r="E55" s="32"/>
      <c r="F55" s="32"/>
      <c r="G55" s="32"/>
      <c r="H55" s="34">
        <f t="shared" si="16"/>
        <v>0</v>
      </c>
      <c r="I55" s="9"/>
    </row>
    <row r="56" spans="1:9" s="7" customFormat="1" ht="13.5" hidden="1">
      <c r="A56" s="80" t="s">
        <v>94</v>
      </c>
      <c r="B56" s="48" t="s">
        <v>95</v>
      </c>
      <c r="C56" s="32">
        <v>6612.1555630000003</v>
      </c>
      <c r="D56" s="32"/>
      <c r="E56" s="32"/>
      <c r="F56" s="32"/>
      <c r="G56" s="32"/>
      <c r="H56" s="34">
        <f t="shared" si="16"/>
        <v>0</v>
      </c>
      <c r="I56" s="9"/>
    </row>
    <row r="57" spans="1:9" s="7" customFormat="1" ht="13.5" hidden="1">
      <c r="A57" s="80" t="s">
        <v>96</v>
      </c>
      <c r="B57" s="48" t="s">
        <v>97</v>
      </c>
      <c r="C57" s="32">
        <v>522.376621</v>
      </c>
      <c r="D57" s="32"/>
      <c r="E57" s="32"/>
      <c r="F57" s="32"/>
      <c r="G57" s="32"/>
      <c r="H57" s="34">
        <f t="shared" si="16"/>
        <v>0</v>
      </c>
      <c r="I57" s="9"/>
    </row>
    <row r="58" spans="1:9" s="7" customFormat="1" ht="13.5" hidden="1">
      <c r="A58" s="75"/>
      <c r="B58" s="43" t="s">
        <v>9</v>
      </c>
      <c r="C58" s="29">
        <f>SUM(C59:C65)</f>
        <v>84589.725088137347</v>
      </c>
      <c r="D58" s="29">
        <f>SUM(D59:D65)</f>
        <v>0</v>
      </c>
      <c r="E58" s="29">
        <f>SUM(E59:E65)</f>
        <v>0</v>
      </c>
      <c r="F58" s="29"/>
      <c r="G58" s="29">
        <f>IF(C58&lt;&gt;0,(E58/C58)*100,0)</f>
        <v>0</v>
      </c>
      <c r="H58" s="30">
        <f>IF(D58&lt;&gt;0,(E58/D58)*100,0)</f>
        <v>0</v>
      </c>
      <c r="I58" s="9"/>
    </row>
    <row r="59" spans="1:9" s="7" customFormat="1" ht="24" hidden="1">
      <c r="A59" s="74" t="s">
        <v>98</v>
      </c>
      <c r="B59" s="31" t="s">
        <v>99</v>
      </c>
      <c r="C59" s="32">
        <v>1187.6002024053601</v>
      </c>
      <c r="D59" s="32"/>
      <c r="E59" s="32"/>
      <c r="F59" s="33"/>
      <c r="G59" s="32"/>
      <c r="H59" s="34">
        <f t="shared" ref="H59:H71" si="19">IF(D59&lt;&gt;0,(E59/D59)*100,0)</f>
        <v>0</v>
      </c>
      <c r="I59" s="9"/>
    </row>
    <row r="60" spans="1:9" s="7" customFormat="1" ht="13.5" hidden="1" customHeight="1">
      <c r="A60" s="74" t="s">
        <v>41</v>
      </c>
      <c r="B60" s="61" t="s">
        <v>42</v>
      </c>
      <c r="C60" s="32">
        <v>50</v>
      </c>
      <c r="D60" s="32"/>
      <c r="E60" s="32"/>
      <c r="F60" s="32"/>
      <c r="G60" s="32"/>
      <c r="H60" s="34">
        <f t="shared" si="19"/>
        <v>0</v>
      </c>
      <c r="I60" s="9"/>
    </row>
    <row r="61" spans="1:9" s="7" customFormat="1" ht="13.5" hidden="1">
      <c r="A61" s="74" t="s">
        <v>100</v>
      </c>
      <c r="B61" s="53" t="s">
        <v>101</v>
      </c>
      <c r="C61" s="32">
        <v>77.964378999999994</v>
      </c>
      <c r="D61" s="32"/>
      <c r="E61" s="32"/>
      <c r="F61" s="32"/>
      <c r="G61" s="32"/>
      <c r="H61" s="34">
        <f t="shared" si="19"/>
        <v>0</v>
      </c>
      <c r="I61" s="9"/>
    </row>
    <row r="62" spans="1:9" s="7" customFormat="1" ht="13.5" hidden="1">
      <c r="A62" s="74" t="s">
        <v>92</v>
      </c>
      <c r="B62" s="61" t="s">
        <v>93</v>
      </c>
      <c r="C62" s="32">
        <v>6023.1902630000004</v>
      </c>
      <c r="D62" s="32"/>
      <c r="E62" s="32"/>
      <c r="F62" s="32"/>
      <c r="G62" s="32"/>
      <c r="H62" s="34">
        <f t="shared" ref="H62" si="20">IF(D62&lt;&gt;0,(E62/D62)*100,0)</f>
        <v>0</v>
      </c>
      <c r="I62" s="9"/>
    </row>
    <row r="63" spans="1:9" s="7" customFormat="1" ht="13.5" hidden="1">
      <c r="A63" s="74" t="s">
        <v>102</v>
      </c>
      <c r="B63" s="53" t="s">
        <v>103</v>
      </c>
      <c r="C63" s="32">
        <v>788.96434499999998</v>
      </c>
      <c r="D63" s="32"/>
      <c r="E63" s="32"/>
      <c r="F63" s="32"/>
      <c r="G63" s="32"/>
      <c r="H63" s="34">
        <f t="shared" si="19"/>
        <v>0</v>
      </c>
      <c r="I63" s="9"/>
    </row>
    <row r="64" spans="1:9" s="7" customFormat="1" ht="13.5" hidden="1">
      <c r="A64" s="74" t="s">
        <v>104</v>
      </c>
      <c r="B64" s="53" t="s">
        <v>105</v>
      </c>
      <c r="C64" s="32">
        <v>74789.232306999998</v>
      </c>
      <c r="D64" s="32"/>
      <c r="E64" s="32"/>
      <c r="F64" s="32"/>
      <c r="G64" s="32"/>
      <c r="H64" s="34">
        <f t="shared" si="19"/>
        <v>0</v>
      </c>
      <c r="I64" s="9"/>
    </row>
    <row r="65" spans="1:9" s="7" customFormat="1" ht="24" hidden="1">
      <c r="A65" s="74"/>
      <c r="B65" s="49" t="s">
        <v>106</v>
      </c>
      <c r="C65" s="33">
        <f>SUM(C66:C71)</f>
        <v>1672.7735917320013</v>
      </c>
      <c r="D65" s="33">
        <f>SUM(D66:D71)</f>
        <v>0</v>
      </c>
      <c r="E65" s="33">
        <f>SUM(E66:E71)</f>
        <v>0</v>
      </c>
      <c r="F65" s="33"/>
      <c r="G65" s="33">
        <f t="shared" ref="G65" si="21">IF(C65&lt;&gt;0,(E65/C65)*100,0)</f>
        <v>0</v>
      </c>
      <c r="H65" s="38">
        <f t="shared" si="19"/>
        <v>0</v>
      </c>
      <c r="I65" s="9"/>
    </row>
    <row r="66" spans="1:9" s="7" customFormat="1" ht="13.5" hidden="1">
      <c r="A66" s="74" t="s">
        <v>107</v>
      </c>
      <c r="B66" s="50" t="s">
        <v>108</v>
      </c>
      <c r="C66" s="32">
        <v>799.97641635000105</v>
      </c>
      <c r="D66" s="32"/>
      <c r="E66" s="32"/>
      <c r="F66" s="33"/>
      <c r="G66" s="32"/>
      <c r="H66" s="34">
        <f t="shared" si="19"/>
        <v>0</v>
      </c>
      <c r="I66" s="9"/>
    </row>
    <row r="67" spans="1:9" s="7" customFormat="1" ht="13.5" hidden="1">
      <c r="A67" s="74" t="s">
        <v>39</v>
      </c>
      <c r="B67" s="50" t="s">
        <v>109</v>
      </c>
      <c r="C67" s="32">
        <v>156.85877600000001</v>
      </c>
      <c r="D67" s="32"/>
      <c r="E67" s="32"/>
      <c r="F67" s="32"/>
      <c r="G67" s="32"/>
      <c r="H67" s="34">
        <f t="shared" si="19"/>
        <v>0</v>
      </c>
      <c r="I67" s="9"/>
    </row>
    <row r="68" spans="1:9" s="7" customFormat="1" ht="24" hidden="1">
      <c r="A68" s="74" t="s">
        <v>110</v>
      </c>
      <c r="B68" s="50" t="s">
        <v>111</v>
      </c>
      <c r="C68" s="32">
        <v>133.10198966199999</v>
      </c>
      <c r="D68" s="32"/>
      <c r="E68" s="32"/>
      <c r="F68" s="32"/>
      <c r="G68" s="32"/>
      <c r="H68" s="34">
        <f t="shared" si="19"/>
        <v>0</v>
      </c>
      <c r="I68" s="9"/>
    </row>
    <row r="69" spans="1:9" s="7" customFormat="1" ht="13.5" hidden="1">
      <c r="A69" s="74" t="s">
        <v>112</v>
      </c>
      <c r="B69" s="50" t="s">
        <v>113</v>
      </c>
      <c r="C69" s="32">
        <v>83.230773119999995</v>
      </c>
      <c r="D69" s="32"/>
      <c r="E69" s="32"/>
      <c r="F69" s="32"/>
      <c r="G69" s="32"/>
      <c r="H69" s="34">
        <f t="shared" si="19"/>
        <v>0</v>
      </c>
      <c r="I69" s="9"/>
    </row>
    <row r="70" spans="1:9" s="7" customFormat="1" ht="24" hidden="1">
      <c r="A70" s="74" t="s">
        <v>114</v>
      </c>
      <c r="B70" s="50" t="s">
        <v>115</v>
      </c>
      <c r="C70" s="32">
        <v>325.86001499999998</v>
      </c>
      <c r="D70" s="32"/>
      <c r="E70" s="32"/>
      <c r="F70" s="32"/>
      <c r="G70" s="32"/>
      <c r="H70" s="34">
        <f t="shared" si="19"/>
        <v>0</v>
      </c>
      <c r="I70" s="9"/>
    </row>
    <row r="71" spans="1:9" s="7" customFormat="1" ht="13.5" hidden="1" customHeight="1">
      <c r="A71" s="74" t="s">
        <v>116</v>
      </c>
      <c r="B71" s="50" t="s">
        <v>117</v>
      </c>
      <c r="C71" s="32">
        <v>173.74562159999999</v>
      </c>
      <c r="D71" s="32"/>
      <c r="E71" s="32"/>
      <c r="F71" s="32"/>
      <c r="G71" s="32"/>
      <c r="H71" s="34">
        <f t="shared" si="19"/>
        <v>0</v>
      </c>
      <c r="I71" s="9"/>
    </row>
    <row r="72" spans="1:9" s="4" customFormat="1" ht="13.5" hidden="1">
      <c r="A72" s="74"/>
      <c r="B72" s="43" t="s">
        <v>10</v>
      </c>
      <c r="C72" s="29">
        <f t="shared" ref="C72:E72" si="22">+C73</f>
        <v>140</v>
      </c>
      <c r="D72" s="29">
        <f t="shared" si="22"/>
        <v>0</v>
      </c>
      <c r="E72" s="29">
        <f t="shared" si="22"/>
        <v>0</v>
      </c>
      <c r="F72" s="29"/>
      <c r="G72" s="29">
        <f>IF(C72&lt;&gt;0,(E72/C72)*100,0)</f>
        <v>0</v>
      </c>
      <c r="H72" s="30">
        <f>IF(D72&lt;&gt;0,(E72/D72)*100,0)</f>
        <v>0</v>
      </c>
      <c r="I72" s="9"/>
    </row>
    <row r="73" spans="1:9" s="7" customFormat="1" ht="13.5" hidden="1">
      <c r="A73" s="74" t="s">
        <v>118</v>
      </c>
      <c r="B73" s="53" t="s">
        <v>119</v>
      </c>
      <c r="C73" s="32">
        <v>140</v>
      </c>
      <c r="D73" s="32"/>
      <c r="E73" s="32"/>
      <c r="F73" s="32"/>
      <c r="G73" s="32"/>
      <c r="H73" s="34">
        <f t="shared" ref="H73" si="23">IF(D73&lt;&gt;0,(E73/D73)*100,0)</f>
        <v>0</v>
      </c>
      <c r="I73" s="9"/>
    </row>
    <row r="74" spans="1:9" s="7" customFormat="1" ht="13.5" hidden="1">
      <c r="A74" s="74"/>
      <c r="B74" s="43" t="s">
        <v>20</v>
      </c>
      <c r="C74" s="29">
        <f>SUM(C75:C85)</f>
        <v>17281.536600400002</v>
      </c>
      <c r="D74" s="29">
        <f t="shared" ref="D74:E74" si="24">SUM(D75:D85)</f>
        <v>0</v>
      </c>
      <c r="E74" s="29">
        <f t="shared" si="24"/>
        <v>0</v>
      </c>
      <c r="F74" s="29"/>
      <c r="G74" s="29">
        <f>IF(C74&lt;&gt;0,(E74/C74)*100,0)</f>
        <v>0</v>
      </c>
      <c r="H74" s="30">
        <f>IF(D74&lt;&gt;0,(E74/D74)*100,0)</f>
        <v>0</v>
      </c>
      <c r="I74" s="12"/>
    </row>
    <row r="75" spans="1:9" s="7" customFormat="1" ht="13.5" hidden="1">
      <c r="A75" s="74" t="s">
        <v>120</v>
      </c>
      <c r="B75" s="53" t="s">
        <v>121</v>
      </c>
      <c r="C75" s="32">
        <v>3959.7721780000002</v>
      </c>
      <c r="D75" s="32"/>
      <c r="E75" s="32"/>
      <c r="F75" s="32"/>
      <c r="G75" s="32"/>
      <c r="H75" s="34">
        <f t="shared" ref="H75:H87" si="25">IF(D75&lt;&gt;0,(E75/D75)*100,0)</f>
        <v>0</v>
      </c>
      <c r="I75" s="12"/>
    </row>
    <row r="76" spans="1:9" s="7" customFormat="1" ht="13.5" hidden="1">
      <c r="A76" s="74" t="s">
        <v>122</v>
      </c>
      <c r="B76" s="53" t="s">
        <v>123</v>
      </c>
      <c r="C76" s="32">
        <v>1678.9009920000001</v>
      </c>
      <c r="D76" s="32"/>
      <c r="E76" s="32"/>
      <c r="F76" s="32"/>
      <c r="G76" s="32"/>
      <c r="H76" s="34">
        <f t="shared" si="25"/>
        <v>0</v>
      </c>
      <c r="I76" s="12"/>
    </row>
    <row r="77" spans="1:9" s="7" customFormat="1" ht="13.5" hidden="1">
      <c r="A77" s="74" t="s">
        <v>124</v>
      </c>
      <c r="B77" s="53" t="s">
        <v>125</v>
      </c>
      <c r="C77" s="32">
        <v>768.51983900000005</v>
      </c>
      <c r="D77" s="32"/>
      <c r="E77" s="32"/>
      <c r="F77" s="32"/>
      <c r="G77" s="32"/>
      <c r="H77" s="34">
        <f t="shared" si="25"/>
        <v>0</v>
      </c>
      <c r="I77" s="12"/>
    </row>
    <row r="78" spans="1:9" s="7" customFormat="1" ht="13.5" hidden="1">
      <c r="A78" s="74" t="s">
        <v>126</v>
      </c>
      <c r="B78" s="53" t="s">
        <v>127</v>
      </c>
      <c r="C78" s="32">
        <v>1070.131513</v>
      </c>
      <c r="D78" s="32"/>
      <c r="E78" s="32"/>
      <c r="F78" s="32"/>
      <c r="G78" s="32"/>
      <c r="H78" s="34">
        <f t="shared" si="25"/>
        <v>0</v>
      </c>
      <c r="I78" s="9"/>
    </row>
    <row r="79" spans="1:9" s="7" customFormat="1" ht="13.5" hidden="1">
      <c r="A79" s="74" t="s">
        <v>128</v>
      </c>
      <c r="B79" s="53" t="s">
        <v>129</v>
      </c>
      <c r="C79" s="32">
        <v>206.8</v>
      </c>
      <c r="D79" s="32"/>
      <c r="E79" s="32"/>
      <c r="F79" s="32"/>
      <c r="G79" s="32"/>
      <c r="H79" s="34">
        <f t="shared" si="25"/>
        <v>0</v>
      </c>
      <c r="I79" s="9"/>
    </row>
    <row r="80" spans="1:9" s="7" customFormat="1" ht="36" hidden="1">
      <c r="A80" s="74" t="s">
        <v>130</v>
      </c>
      <c r="B80" s="53" t="s">
        <v>131</v>
      </c>
      <c r="C80" s="32">
        <v>245.52172100000001</v>
      </c>
      <c r="D80" s="32"/>
      <c r="E80" s="32"/>
      <c r="F80" s="32"/>
      <c r="G80" s="32"/>
      <c r="H80" s="34">
        <f t="shared" si="25"/>
        <v>0</v>
      </c>
      <c r="I80" s="9"/>
    </row>
    <row r="81" spans="1:9" s="7" customFormat="1" ht="24" hidden="1">
      <c r="A81" s="74" t="s">
        <v>132</v>
      </c>
      <c r="B81" s="53" t="s">
        <v>133</v>
      </c>
      <c r="C81" s="32">
        <v>50.377426</v>
      </c>
      <c r="D81" s="32"/>
      <c r="E81" s="32"/>
      <c r="F81" s="32"/>
      <c r="G81" s="32"/>
      <c r="H81" s="34">
        <f t="shared" si="25"/>
        <v>0</v>
      </c>
      <c r="I81" s="9"/>
    </row>
    <row r="82" spans="1:9" s="7" customFormat="1" ht="24" hidden="1">
      <c r="A82" s="74" t="s">
        <v>134</v>
      </c>
      <c r="B82" s="53" t="s">
        <v>135</v>
      </c>
      <c r="C82" s="32">
        <v>41.372944400000002</v>
      </c>
      <c r="D82" s="32"/>
      <c r="E82" s="32"/>
      <c r="F82" s="32"/>
      <c r="G82" s="32"/>
      <c r="H82" s="34">
        <f t="shared" si="25"/>
        <v>0</v>
      </c>
      <c r="I82" s="9"/>
    </row>
    <row r="83" spans="1:9" s="7" customFormat="1" ht="13.5" hidden="1">
      <c r="A83" s="74" t="s">
        <v>136</v>
      </c>
      <c r="B83" s="53" t="s">
        <v>137</v>
      </c>
      <c r="C83" s="32">
        <v>258.52630299999998</v>
      </c>
      <c r="D83" s="32"/>
      <c r="E83" s="32"/>
      <c r="F83" s="32"/>
      <c r="G83" s="32"/>
      <c r="H83" s="34">
        <f t="shared" si="25"/>
        <v>0</v>
      </c>
      <c r="I83" s="9"/>
    </row>
    <row r="84" spans="1:9" s="7" customFormat="1" ht="24" hidden="1">
      <c r="A84" s="74" t="s">
        <v>138</v>
      </c>
      <c r="B84" s="53" t="s">
        <v>139</v>
      </c>
      <c r="C84" s="32">
        <v>296.43841500000002</v>
      </c>
      <c r="D84" s="32"/>
      <c r="E84" s="32"/>
      <c r="F84" s="32"/>
      <c r="G84" s="32"/>
      <c r="H84" s="34">
        <f t="shared" si="25"/>
        <v>0</v>
      </c>
      <c r="I84" s="9"/>
    </row>
    <row r="85" spans="1:9" s="7" customFormat="1" ht="13.5" hidden="1">
      <c r="A85" s="74"/>
      <c r="B85" s="40" t="s">
        <v>140</v>
      </c>
      <c r="C85" s="33">
        <f>SUM(C86:C87)</f>
        <v>8705.1752689999994</v>
      </c>
      <c r="D85" s="33">
        <f t="shared" ref="D85:E85" si="26">SUM(D86:D87)</f>
        <v>0</v>
      </c>
      <c r="E85" s="33">
        <f t="shared" si="26"/>
        <v>0</v>
      </c>
      <c r="F85" s="32"/>
      <c r="G85" s="33">
        <f t="shared" ref="G85" si="27">IF(C85&lt;&gt;0,(E85/C85)*100,0)</f>
        <v>0</v>
      </c>
      <c r="H85" s="38">
        <f t="shared" si="25"/>
        <v>0</v>
      </c>
      <c r="I85" s="9"/>
    </row>
    <row r="86" spans="1:9" s="7" customFormat="1" ht="24" hidden="1">
      <c r="A86" s="74" t="s">
        <v>141</v>
      </c>
      <c r="B86" s="50" t="s">
        <v>142</v>
      </c>
      <c r="C86" s="32">
        <v>8704.1102489999994</v>
      </c>
      <c r="D86" s="32"/>
      <c r="E86" s="32"/>
      <c r="F86" s="33"/>
      <c r="G86" s="32"/>
      <c r="H86" s="34">
        <f t="shared" si="25"/>
        <v>0</v>
      </c>
      <c r="I86" s="92"/>
    </row>
    <row r="87" spans="1:9" s="7" customFormat="1" ht="24" hidden="1">
      <c r="A87" s="74" t="s">
        <v>143</v>
      </c>
      <c r="B87" s="50" t="s">
        <v>144</v>
      </c>
      <c r="C87" s="32">
        <v>1.0650200000000001</v>
      </c>
      <c r="D87" s="32"/>
      <c r="E87" s="32"/>
      <c r="F87" s="32"/>
      <c r="G87" s="32"/>
      <c r="H87" s="34">
        <f t="shared" si="25"/>
        <v>0</v>
      </c>
      <c r="I87" s="92"/>
    </row>
    <row r="88" spans="1:9" s="7" customFormat="1" ht="13.5" hidden="1">
      <c r="A88" s="75"/>
      <c r="B88" s="65" t="s">
        <v>11</v>
      </c>
      <c r="C88" s="66">
        <f>SUM(C89:C94)</f>
        <v>13616.0172324</v>
      </c>
      <c r="D88" s="66">
        <f t="shared" ref="D88:E88" si="28">SUM(D89:D94)</f>
        <v>0</v>
      </c>
      <c r="E88" s="66">
        <f t="shared" si="28"/>
        <v>0</v>
      </c>
      <c r="F88" s="66"/>
      <c r="G88" s="66">
        <f>IF(C88&lt;&gt;0,(E88/C88)*100,0)</f>
        <v>0</v>
      </c>
      <c r="H88" s="67">
        <f>IF(D88&lt;&gt;0,(E88/D88)*100,0)</f>
        <v>0</v>
      </c>
      <c r="I88" s="9"/>
    </row>
    <row r="89" spans="1:9" s="7" customFormat="1" ht="13.5" hidden="1">
      <c r="A89" s="74" t="s">
        <v>145</v>
      </c>
      <c r="B89" s="53" t="s">
        <v>146</v>
      </c>
      <c r="C89" s="32">
        <v>0.432</v>
      </c>
      <c r="D89" s="32"/>
      <c r="E89" s="32"/>
      <c r="F89" s="32"/>
      <c r="G89" s="32"/>
      <c r="H89" s="34">
        <f t="shared" ref="H89:H98" si="29">IF(D89&lt;&gt;0,(E89/D89)*100,0)</f>
        <v>0</v>
      </c>
      <c r="I89" s="9"/>
    </row>
    <row r="90" spans="1:9" s="7" customFormat="1" ht="24" hidden="1">
      <c r="A90" s="74" t="s">
        <v>147</v>
      </c>
      <c r="B90" s="53" t="s">
        <v>148</v>
      </c>
      <c r="C90" s="32">
        <v>226.242795</v>
      </c>
      <c r="D90" s="32"/>
      <c r="E90" s="32"/>
      <c r="F90" s="32"/>
      <c r="G90" s="32"/>
      <c r="H90" s="34">
        <f t="shared" si="29"/>
        <v>0</v>
      </c>
      <c r="I90" s="9"/>
    </row>
    <row r="91" spans="1:9" s="7" customFormat="1" ht="13.5" hidden="1">
      <c r="A91" s="74" t="s">
        <v>62</v>
      </c>
      <c r="B91" s="53" t="s">
        <v>63</v>
      </c>
      <c r="C91" s="32">
        <v>627.76621599999999</v>
      </c>
      <c r="D91" s="32"/>
      <c r="E91" s="32"/>
      <c r="F91" s="32"/>
      <c r="G91" s="32"/>
      <c r="H91" s="34">
        <f t="shared" si="29"/>
        <v>0</v>
      </c>
      <c r="I91" s="9"/>
    </row>
    <row r="92" spans="1:9" s="7" customFormat="1" ht="13.5" hidden="1" customHeight="1">
      <c r="A92" s="74" t="s">
        <v>149</v>
      </c>
      <c r="B92" s="53" t="s">
        <v>150</v>
      </c>
      <c r="C92" s="32">
        <v>2063.7673279999999</v>
      </c>
      <c r="D92" s="32"/>
      <c r="E92" s="32"/>
      <c r="F92" s="32"/>
      <c r="G92" s="32"/>
      <c r="H92" s="34">
        <f t="shared" si="29"/>
        <v>0</v>
      </c>
      <c r="I92" s="9"/>
    </row>
    <row r="93" spans="1:9" s="7" customFormat="1" ht="13.5" hidden="1">
      <c r="A93" s="74" t="s">
        <v>151</v>
      </c>
      <c r="B93" s="53" t="s">
        <v>152</v>
      </c>
      <c r="C93" s="32">
        <v>2561.7170700000001</v>
      </c>
      <c r="D93" s="32"/>
      <c r="E93" s="32"/>
      <c r="F93" s="32"/>
      <c r="G93" s="32"/>
      <c r="H93" s="34">
        <f t="shared" si="29"/>
        <v>0</v>
      </c>
      <c r="I93" s="9"/>
    </row>
    <row r="94" spans="1:9" s="7" customFormat="1" ht="13.5" hidden="1">
      <c r="A94" s="74"/>
      <c r="B94" s="49" t="s">
        <v>153</v>
      </c>
      <c r="C94" s="33">
        <f>+C95+C98</f>
        <v>8136.0918234000001</v>
      </c>
      <c r="D94" s="33">
        <f t="shared" ref="D94:E94" si="30">+D95+D98</f>
        <v>0</v>
      </c>
      <c r="E94" s="33">
        <f t="shared" si="30"/>
        <v>0</v>
      </c>
      <c r="F94" s="33"/>
      <c r="G94" s="33">
        <f t="shared" ref="G94:G95" si="31">IF(C94&lt;&gt;0,(E94/C94)*100,0)</f>
        <v>0</v>
      </c>
      <c r="H94" s="38">
        <f t="shared" si="29"/>
        <v>0</v>
      </c>
      <c r="I94" s="9"/>
    </row>
    <row r="95" spans="1:9" s="7" customFormat="1" ht="13.5" hidden="1" customHeight="1">
      <c r="A95" s="74"/>
      <c r="B95" s="37" t="s">
        <v>154</v>
      </c>
      <c r="C95" s="33">
        <f>SUM(C96:C97)</f>
        <v>5180.0458043999997</v>
      </c>
      <c r="D95" s="33">
        <f t="shared" ref="D95:E95" si="32">SUM(D96:D97)</f>
        <v>0</v>
      </c>
      <c r="E95" s="33">
        <f t="shared" si="32"/>
        <v>0</v>
      </c>
      <c r="F95" s="33"/>
      <c r="G95" s="33">
        <f t="shared" si="31"/>
        <v>0</v>
      </c>
      <c r="H95" s="38">
        <f t="shared" si="29"/>
        <v>0</v>
      </c>
      <c r="I95" s="9"/>
    </row>
    <row r="96" spans="1:9" s="7" customFormat="1" ht="24" hidden="1">
      <c r="A96" s="74" t="s">
        <v>155</v>
      </c>
      <c r="B96" s="50" t="s">
        <v>156</v>
      </c>
      <c r="C96" s="32">
        <v>206.42002239999999</v>
      </c>
      <c r="D96" s="32"/>
      <c r="E96" s="32"/>
      <c r="F96" s="32"/>
      <c r="G96" s="32"/>
      <c r="H96" s="34">
        <f t="shared" si="29"/>
        <v>0</v>
      </c>
      <c r="I96" s="9"/>
    </row>
    <row r="97" spans="1:9" s="7" customFormat="1" ht="13.5" hidden="1">
      <c r="A97" s="74" t="s">
        <v>157</v>
      </c>
      <c r="B97" s="50" t="s">
        <v>158</v>
      </c>
      <c r="C97" s="32">
        <v>4973.6257820000001</v>
      </c>
      <c r="D97" s="32"/>
      <c r="E97" s="32"/>
      <c r="F97" s="32"/>
      <c r="G97" s="32"/>
      <c r="H97" s="34">
        <f t="shared" si="29"/>
        <v>0</v>
      </c>
      <c r="I97" s="9"/>
    </row>
    <row r="98" spans="1:9" s="7" customFormat="1" ht="27" hidden="1" customHeight="1">
      <c r="A98" s="74" t="s">
        <v>159</v>
      </c>
      <c r="B98" s="53" t="s">
        <v>160</v>
      </c>
      <c r="C98" s="32">
        <v>2956.0460189999999</v>
      </c>
      <c r="D98" s="32"/>
      <c r="E98" s="32"/>
      <c r="F98" s="32"/>
      <c r="G98" s="32"/>
      <c r="H98" s="34">
        <f t="shared" si="29"/>
        <v>0</v>
      </c>
      <c r="I98" s="9"/>
    </row>
    <row r="99" spans="1:9" s="7" customFormat="1" ht="13.5" hidden="1">
      <c r="A99" s="75"/>
      <c r="B99" s="43" t="s">
        <v>12</v>
      </c>
      <c r="C99" s="51">
        <f t="shared" ref="C99:E99" si="33">SUM(C100:C101)</f>
        <v>10069.299999999999</v>
      </c>
      <c r="D99" s="51">
        <f t="shared" si="33"/>
        <v>0</v>
      </c>
      <c r="E99" s="51">
        <f t="shared" si="33"/>
        <v>0</v>
      </c>
      <c r="F99" s="51"/>
      <c r="G99" s="29">
        <f>IF(C99&lt;&gt;0,(E99/C99)*100,0)</f>
        <v>0</v>
      </c>
      <c r="H99" s="30">
        <f>IF(D99&lt;&gt;0,(E99/D99)*100,0)</f>
        <v>0</v>
      </c>
      <c r="I99" s="9"/>
    </row>
    <row r="100" spans="1:9" s="7" customFormat="1" ht="13.5" hidden="1">
      <c r="A100" s="74" t="s">
        <v>161</v>
      </c>
      <c r="B100" s="54" t="s">
        <v>162</v>
      </c>
      <c r="C100" s="32">
        <v>9719.2999999999993</v>
      </c>
      <c r="D100" s="32"/>
      <c r="E100" s="32"/>
      <c r="F100" s="32"/>
      <c r="G100" s="32"/>
      <c r="H100" s="34">
        <f t="shared" ref="H100:H101" si="34">IF(D100&lt;&gt;0,(E100/D100)*100,0)</f>
        <v>0</v>
      </c>
      <c r="I100" s="9"/>
    </row>
    <row r="101" spans="1:9" s="7" customFormat="1" ht="13.5" hidden="1">
      <c r="A101" s="74" t="s">
        <v>138</v>
      </c>
      <c r="B101" s="54" t="s">
        <v>163</v>
      </c>
      <c r="C101" s="32">
        <v>350</v>
      </c>
      <c r="D101" s="32"/>
      <c r="E101" s="32"/>
      <c r="F101" s="32"/>
      <c r="G101" s="32"/>
      <c r="H101" s="34">
        <f t="shared" si="34"/>
        <v>0</v>
      </c>
      <c r="I101" s="9"/>
    </row>
    <row r="102" spans="1:9" s="7" customFormat="1" ht="13.5" hidden="1">
      <c r="A102" s="74"/>
      <c r="B102" s="43" t="s">
        <v>13</v>
      </c>
      <c r="C102" s="29">
        <f>SUM(C103:C111)+SUM(C115:C122)</f>
        <v>110734.305584</v>
      </c>
      <c r="D102" s="29">
        <f>SUM(D103:D111)+SUM(D115:D122)</f>
        <v>0</v>
      </c>
      <c r="E102" s="29">
        <f>SUM(E103:E111)+SUM(E115:E122)</f>
        <v>0</v>
      </c>
      <c r="F102" s="29"/>
      <c r="G102" s="29">
        <f>IF(C102&lt;&gt;0,(E102/C102)*100,0)</f>
        <v>0</v>
      </c>
      <c r="H102" s="30">
        <f>IF(D102&lt;&gt;0,(E102/D102)*100,0)</f>
        <v>0</v>
      </c>
      <c r="I102" s="9"/>
    </row>
    <row r="103" spans="1:9" s="7" customFormat="1" ht="24" hidden="1">
      <c r="A103" s="74" t="s">
        <v>164</v>
      </c>
      <c r="B103" s="54" t="s">
        <v>165</v>
      </c>
      <c r="C103" s="32">
        <v>2183.1603869999999</v>
      </c>
      <c r="D103" s="32"/>
      <c r="E103" s="32"/>
      <c r="F103" s="32"/>
      <c r="G103" s="32"/>
      <c r="H103" s="34">
        <f t="shared" ref="H103:H125" si="35">IF(D103&lt;&gt;0,(E103/D103)*100,0)</f>
        <v>0</v>
      </c>
      <c r="I103" s="9"/>
    </row>
    <row r="104" spans="1:9" s="7" customFormat="1" ht="24" hidden="1">
      <c r="A104" s="74" t="s">
        <v>166</v>
      </c>
      <c r="B104" s="59" t="s">
        <v>167</v>
      </c>
      <c r="C104" s="32">
        <v>1166.4137840000001</v>
      </c>
      <c r="D104" s="32"/>
      <c r="E104" s="32"/>
      <c r="F104" s="32"/>
      <c r="G104" s="32"/>
      <c r="H104" s="34">
        <f t="shared" si="35"/>
        <v>0</v>
      </c>
      <c r="I104" s="9"/>
    </row>
    <row r="105" spans="1:9" s="7" customFormat="1" ht="24" hidden="1">
      <c r="A105" s="74" t="s">
        <v>168</v>
      </c>
      <c r="B105" s="54" t="s">
        <v>169</v>
      </c>
      <c r="C105" s="32">
        <v>1995.0387029999999</v>
      </c>
      <c r="D105" s="32"/>
      <c r="E105" s="32"/>
      <c r="F105" s="32"/>
      <c r="G105" s="32"/>
      <c r="H105" s="34">
        <f t="shared" si="35"/>
        <v>0</v>
      </c>
      <c r="I105" s="9"/>
    </row>
    <row r="106" spans="1:9" s="7" customFormat="1" ht="13.5" hidden="1">
      <c r="A106" s="74" t="s">
        <v>170</v>
      </c>
      <c r="B106" s="54" t="s">
        <v>171</v>
      </c>
      <c r="C106" s="32">
        <v>444.58751100000001</v>
      </c>
      <c r="D106" s="32"/>
      <c r="E106" s="32"/>
      <c r="F106" s="32"/>
      <c r="G106" s="32"/>
      <c r="H106" s="34">
        <f t="shared" si="35"/>
        <v>0</v>
      </c>
      <c r="I106" s="9"/>
    </row>
    <row r="107" spans="1:9" s="7" customFormat="1" ht="13.5" hidden="1">
      <c r="A107" s="74" t="s">
        <v>172</v>
      </c>
      <c r="B107" s="54" t="s">
        <v>173</v>
      </c>
      <c r="C107" s="32">
        <v>564.13194599999997</v>
      </c>
      <c r="D107" s="32"/>
      <c r="E107" s="32"/>
      <c r="F107" s="32"/>
      <c r="G107" s="32"/>
      <c r="H107" s="34">
        <f t="shared" si="35"/>
        <v>0</v>
      </c>
      <c r="I107" s="9"/>
    </row>
    <row r="108" spans="1:9" s="7" customFormat="1" ht="13.5" hidden="1">
      <c r="A108" s="74" t="s">
        <v>174</v>
      </c>
      <c r="B108" s="54" t="s">
        <v>175</v>
      </c>
      <c r="C108" s="32">
        <v>322.93408399999998</v>
      </c>
      <c r="D108" s="32"/>
      <c r="E108" s="32"/>
      <c r="F108" s="32"/>
      <c r="G108" s="32"/>
      <c r="H108" s="34">
        <f t="shared" si="35"/>
        <v>0</v>
      </c>
      <c r="I108" s="9"/>
    </row>
    <row r="109" spans="1:9" s="7" customFormat="1" ht="13.5" hidden="1">
      <c r="A109" s="74" t="s">
        <v>176</v>
      </c>
      <c r="B109" s="54" t="s">
        <v>177</v>
      </c>
      <c r="C109" s="32">
        <v>343.65685999999999</v>
      </c>
      <c r="D109" s="32"/>
      <c r="E109" s="32"/>
      <c r="F109" s="32"/>
      <c r="G109" s="32"/>
      <c r="H109" s="34">
        <f t="shared" si="35"/>
        <v>0</v>
      </c>
      <c r="I109" s="9"/>
    </row>
    <row r="110" spans="1:9" s="7" customFormat="1" ht="13.5" hidden="1">
      <c r="A110" s="74" t="s">
        <v>62</v>
      </c>
      <c r="B110" s="54" t="s">
        <v>63</v>
      </c>
      <c r="C110" s="32">
        <v>1386.4984340000001</v>
      </c>
      <c r="D110" s="32"/>
      <c r="E110" s="32"/>
      <c r="F110" s="32"/>
      <c r="G110" s="32"/>
      <c r="H110" s="34">
        <f t="shared" si="35"/>
        <v>0</v>
      </c>
      <c r="I110" s="9"/>
    </row>
    <row r="111" spans="1:9" s="7" customFormat="1" ht="13.5" hidden="1">
      <c r="A111" s="74"/>
      <c r="B111" s="40" t="s">
        <v>178</v>
      </c>
      <c r="C111" s="33">
        <f>SUM(C112:C114)</f>
        <v>40692.280335000003</v>
      </c>
      <c r="D111" s="33">
        <f>SUM(D112:D114)</f>
        <v>0</v>
      </c>
      <c r="E111" s="33">
        <f>SUM(E112:E114)</f>
        <v>0</v>
      </c>
      <c r="F111" s="32"/>
      <c r="G111" s="33">
        <f t="shared" ref="G111:G122" si="36">IF(C111&lt;&gt;0,(E111/C111)*100,0)</f>
        <v>0</v>
      </c>
      <c r="H111" s="38">
        <f t="shared" si="35"/>
        <v>0</v>
      </c>
      <c r="I111" s="9"/>
    </row>
    <row r="112" spans="1:9" s="7" customFormat="1" ht="13.5" hidden="1">
      <c r="A112" s="74" t="s">
        <v>92</v>
      </c>
      <c r="B112" s="50" t="s">
        <v>178</v>
      </c>
      <c r="C112" s="32">
        <v>39862.585708999999</v>
      </c>
      <c r="D112" s="32"/>
      <c r="E112" s="32"/>
      <c r="F112" s="32"/>
      <c r="G112" s="32"/>
      <c r="H112" s="34">
        <f t="shared" si="35"/>
        <v>0</v>
      </c>
      <c r="I112" s="9"/>
    </row>
    <row r="113" spans="1:9" s="7" customFormat="1" ht="13.5" hidden="1">
      <c r="A113" s="74" t="s">
        <v>35</v>
      </c>
      <c r="B113" s="50" t="s">
        <v>206</v>
      </c>
      <c r="C113" s="32">
        <v>793.15477599999997</v>
      </c>
      <c r="D113" s="32"/>
      <c r="E113" s="32"/>
      <c r="F113" s="32"/>
      <c r="G113" s="32"/>
      <c r="H113" s="34">
        <f t="shared" si="35"/>
        <v>0</v>
      </c>
      <c r="I113" s="9"/>
    </row>
    <row r="114" spans="1:9" s="7" customFormat="1" ht="13.5" hidden="1" customHeight="1">
      <c r="A114" s="74" t="s">
        <v>37</v>
      </c>
      <c r="B114" s="50" t="s">
        <v>38</v>
      </c>
      <c r="C114" s="32">
        <v>36.539850000000001</v>
      </c>
      <c r="D114" s="32"/>
      <c r="E114" s="32"/>
      <c r="F114" s="32"/>
      <c r="G114" s="32"/>
      <c r="H114" s="34">
        <f t="shared" si="35"/>
        <v>0</v>
      </c>
      <c r="I114" s="9"/>
    </row>
    <row r="115" spans="1:9" s="7" customFormat="1" ht="13.5" hidden="1">
      <c r="A115" s="74" t="s">
        <v>179</v>
      </c>
      <c r="B115" s="54" t="s">
        <v>180</v>
      </c>
      <c r="C115" s="32">
        <v>5072.0234520000004</v>
      </c>
      <c r="D115" s="32"/>
      <c r="E115" s="32"/>
      <c r="F115" s="32"/>
      <c r="G115" s="32"/>
      <c r="H115" s="34">
        <f t="shared" si="35"/>
        <v>0</v>
      </c>
      <c r="I115" s="9"/>
    </row>
    <row r="116" spans="1:9" s="7" customFormat="1" ht="36" hidden="1" customHeight="1">
      <c r="A116" s="74" t="s">
        <v>181</v>
      </c>
      <c r="B116" s="54" t="s">
        <v>182</v>
      </c>
      <c r="C116" s="32">
        <v>303</v>
      </c>
      <c r="D116" s="32"/>
      <c r="E116" s="32"/>
      <c r="F116" s="32"/>
      <c r="G116" s="32"/>
      <c r="H116" s="34">
        <f t="shared" si="35"/>
        <v>0</v>
      </c>
      <c r="I116" s="9"/>
    </row>
    <row r="117" spans="1:9" s="7" customFormat="1" ht="24" hidden="1">
      <c r="A117" s="74" t="s">
        <v>114</v>
      </c>
      <c r="B117" s="54" t="s">
        <v>115</v>
      </c>
      <c r="C117" s="32">
        <v>3807.5255419999999</v>
      </c>
      <c r="D117" s="32"/>
      <c r="E117" s="32"/>
      <c r="F117" s="32"/>
      <c r="G117" s="32"/>
      <c r="H117" s="34">
        <f t="shared" si="35"/>
        <v>0</v>
      </c>
      <c r="I117" s="9"/>
    </row>
    <row r="118" spans="1:9" s="7" customFormat="1" ht="13.5" hidden="1">
      <c r="A118" s="74" t="s">
        <v>183</v>
      </c>
      <c r="B118" s="54" t="s">
        <v>184</v>
      </c>
      <c r="C118" s="32">
        <v>42515.567727000001</v>
      </c>
      <c r="D118" s="32"/>
      <c r="E118" s="32"/>
      <c r="F118" s="32"/>
      <c r="G118" s="32"/>
      <c r="H118" s="34">
        <f t="shared" si="35"/>
        <v>0</v>
      </c>
      <c r="I118" s="9"/>
    </row>
    <row r="119" spans="1:9" s="7" customFormat="1" ht="13.5" hidden="1">
      <c r="A119" s="74" t="s">
        <v>185</v>
      </c>
      <c r="B119" s="54" t="s">
        <v>186</v>
      </c>
      <c r="C119" s="32">
        <v>5593.4297880000004</v>
      </c>
      <c r="D119" s="32"/>
      <c r="E119" s="32"/>
      <c r="F119" s="32"/>
      <c r="G119" s="32"/>
      <c r="H119" s="34">
        <f t="shared" si="35"/>
        <v>0</v>
      </c>
      <c r="I119" s="9"/>
    </row>
    <row r="120" spans="1:9" s="7" customFormat="1" ht="13.5" hidden="1">
      <c r="A120" s="74" t="s">
        <v>187</v>
      </c>
      <c r="B120" s="54" t="s">
        <v>188</v>
      </c>
      <c r="C120" s="32">
        <v>1049.694904</v>
      </c>
      <c r="D120" s="32"/>
      <c r="E120" s="32"/>
      <c r="F120" s="32"/>
      <c r="G120" s="32"/>
      <c r="H120" s="34">
        <f t="shared" si="35"/>
        <v>0</v>
      </c>
      <c r="I120" s="9"/>
    </row>
    <row r="121" spans="1:9" s="7" customFormat="1" ht="13.5" hidden="1">
      <c r="A121" s="74" t="s">
        <v>189</v>
      </c>
      <c r="B121" s="60" t="s">
        <v>190</v>
      </c>
      <c r="C121" s="32">
        <v>3055.5</v>
      </c>
      <c r="D121" s="32"/>
      <c r="E121" s="32"/>
      <c r="F121" s="32"/>
      <c r="G121" s="32"/>
      <c r="H121" s="34">
        <f t="shared" si="35"/>
        <v>0</v>
      </c>
      <c r="I121" s="9"/>
    </row>
    <row r="122" spans="1:9" s="7" customFormat="1" ht="13.5" hidden="1" customHeight="1">
      <c r="A122" s="74"/>
      <c r="B122" s="40" t="s">
        <v>191</v>
      </c>
      <c r="C122" s="33">
        <f>SUM(C123:C125)</f>
        <v>238.86212700000002</v>
      </c>
      <c r="D122" s="33">
        <f>SUM(D123:D125)</f>
        <v>0</v>
      </c>
      <c r="E122" s="33">
        <f>SUM(E123:E125)</f>
        <v>0</v>
      </c>
      <c r="F122" s="33"/>
      <c r="G122" s="33">
        <f t="shared" si="36"/>
        <v>0</v>
      </c>
      <c r="H122" s="38">
        <f t="shared" si="35"/>
        <v>0</v>
      </c>
      <c r="I122" s="9"/>
    </row>
    <row r="123" spans="1:9" s="7" customFormat="1" ht="13.5" hidden="1">
      <c r="A123" s="74" t="s">
        <v>35</v>
      </c>
      <c r="B123" s="50" t="s">
        <v>192</v>
      </c>
      <c r="C123" s="32">
        <v>15.057081</v>
      </c>
      <c r="D123" s="32"/>
      <c r="E123" s="32"/>
      <c r="F123" s="32"/>
      <c r="G123" s="32"/>
      <c r="H123" s="34">
        <f t="shared" si="35"/>
        <v>0</v>
      </c>
      <c r="I123" s="9"/>
    </row>
    <row r="124" spans="1:9" s="7" customFormat="1" ht="13.5" hidden="1" customHeight="1">
      <c r="A124" s="74" t="s">
        <v>37</v>
      </c>
      <c r="B124" s="50" t="s">
        <v>38</v>
      </c>
      <c r="C124" s="32">
        <v>4.546729</v>
      </c>
      <c r="D124" s="32"/>
      <c r="E124" s="32"/>
      <c r="F124" s="32"/>
      <c r="G124" s="32"/>
      <c r="H124" s="34">
        <f t="shared" si="35"/>
        <v>0</v>
      </c>
      <c r="I124" s="9"/>
    </row>
    <row r="125" spans="1:9" s="7" customFormat="1" ht="24" hidden="1">
      <c r="A125" s="74" t="s">
        <v>193</v>
      </c>
      <c r="B125" s="50" t="s">
        <v>194</v>
      </c>
      <c r="C125" s="32">
        <v>219.25831700000001</v>
      </c>
      <c r="D125" s="32"/>
      <c r="E125" s="32"/>
      <c r="F125" s="32"/>
      <c r="G125" s="32"/>
      <c r="H125" s="34">
        <f t="shared" si="35"/>
        <v>0</v>
      </c>
      <c r="I125" s="9"/>
    </row>
    <row r="126" spans="1:9" s="7" customFormat="1" ht="13.5" hidden="1">
      <c r="A126" s="74"/>
      <c r="B126" s="52" t="s">
        <v>14</v>
      </c>
      <c r="C126" s="51">
        <f>SUM(C127:C127)</f>
        <v>6976.3980000000001</v>
      </c>
      <c r="D126" s="51">
        <f>SUM(D127:D127)</f>
        <v>0</v>
      </c>
      <c r="E126" s="51">
        <f>SUM(E127:E127)</f>
        <v>0</v>
      </c>
      <c r="F126" s="51"/>
      <c r="G126" s="29">
        <f>IF(C126&lt;&gt;0,(E126/C126)*100,0)</f>
        <v>0</v>
      </c>
      <c r="H126" s="30">
        <f>IF(D126&lt;&gt;0,(E126/D126)*100,0)</f>
        <v>0</v>
      </c>
      <c r="I126" s="9"/>
    </row>
    <row r="127" spans="1:9" s="7" customFormat="1" ht="13.5" hidden="1">
      <c r="A127" s="74" t="s">
        <v>195</v>
      </c>
      <c r="B127" s="68" t="s">
        <v>205</v>
      </c>
      <c r="C127" s="63">
        <v>6976.3980000000001</v>
      </c>
      <c r="D127" s="63"/>
      <c r="E127" s="63"/>
      <c r="F127" s="63"/>
      <c r="G127" s="63"/>
      <c r="H127" s="64">
        <f t="shared" ref="H127" si="37">IF(D127&lt;&gt;0,(E127/D127)*100,0)</f>
        <v>0</v>
      </c>
      <c r="I127" s="9"/>
    </row>
    <row r="128" spans="1:9" s="7" customFormat="1" ht="24" hidden="1">
      <c r="A128" s="74"/>
      <c r="B128" s="28" t="s">
        <v>15</v>
      </c>
      <c r="C128" s="29">
        <f t="shared" ref="C128:E128" si="38">+C129+C132+C133</f>
        <v>73220.345381247374</v>
      </c>
      <c r="D128" s="29">
        <f t="shared" si="38"/>
        <v>0</v>
      </c>
      <c r="E128" s="29">
        <f t="shared" si="38"/>
        <v>0</v>
      </c>
      <c r="F128" s="29"/>
      <c r="G128" s="29">
        <f>IF(C128&lt;&gt;0,(E128/C128)*100,0)</f>
        <v>0</v>
      </c>
      <c r="H128" s="30">
        <f>IF(D128&lt;&gt;0,(E128/D128)*100,0)</f>
        <v>0</v>
      </c>
      <c r="I128" s="9"/>
    </row>
    <row r="129" spans="1:9" s="7" customFormat="1" ht="13.5" hidden="1">
      <c r="A129" s="75"/>
      <c r="B129" s="40" t="s">
        <v>196</v>
      </c>
      <c r="C129" s="33">
        <f>SUM(C130:C131)</f>
        <v>58502.952950999999</v>
      </c>
      <c r="D129" s="33">
        <f>SUM(D130:D131)</f>
        <v>0</v>
      </c>
      <c r="E129" s="33">
        <f>SUM(E130:E131)</f>
        <v>0</v>
      </c>
      <c r="F129" s="33"/>
      <c r="G129" s="33">
        <f t="shared" ref="G129" si="39">IF(C129&lt;&gt;0,(E129/C129)*100,0)</f>
        <v>0</v>
      </c>
      <c r="H129" s="38">
        <f t="shared" ref="H129:H133" si="40">IF(D129&lt;&gt;0,(E129/D129)*100,0)</f>
        <v>0</v>
      </c>
      <c r="I129" s="9"/>
    </row>
    <row r="130" spans="1:9" s="7" customFormat="1" ht="15.75" hidden="1" customHeight="1">
      <c r="A130" s="84" t="s">
        <v>197</v>
      </c>
      <c r="B130" s="39" t="s">
        <v>198</v>
      </c>
      <c r="C130" s="32">
        <v>7091.407201</v>
      </c>
      <c r="D130" s="32"/>
      <c r="E130" s="32"/>
      <c r="F130" s="32"/>
      <c r="G130" s="32"/>
      <c r="H130" s="34">
        <f t="shared" si="40"/>
        <v>0</v>
      </c>
      <c r="I130" s="9"/>
    </row>
    <row r="131" spans="1:9" s="7" customFormat="1" ht="27" hidden="1">
      <c r="A131" s="84" t="s">
        <v>199</v>
      </c>
      <c r="B131" s="39" t="s">
        <v>200</v>
      </c>
      <c r="C131" s="32">
        <v>51411.545749999997</v>
      </c>
      <c r="D131" s="32"/>
      <c r="E131" s="32"/>
      <c r="F131" s="32"/>
      <c r="G131" s="32"/>
      <c r="H131" s="34">
        <f t="shared" si="40"/>
        <v>0</v>
      </c>
      <c r="I131" s="9"/>
    </row>
    <row r="132" spans="1:9" s="7" customFormat="1" ht="13.5" hidden="1">
      <c r="A132" s="74" t="s">
        <v>201</v>
      </c>
      <c r="B132" s="54" t="s">
        <v>202</v>
      </c>
      <c r="C132" s="32">
        <v>6056.9015222473699</v>
      </c>
      <c r="D132" s="32"/>
      <c r="E132" s="32"/>
      <c r="F132" s="32"/>
      <c r="G132" s="32"/>
      <c r="H132" s="34">
        <f t="shared" si="40"/>
        <v>0</v>
      </c>
      <c r="I132" s="9"/>
    </row>
    <row r="133" spans="1:9" s="7" customFormat="1" ht="13.5" hidden="1" customHeight="1" thickBot="1">
      <c r="A133" s="84" t="s">
        <v>203</v>
      </c>
      <c r="B133" s="54" t="s">
        <v>204</v>
      </c>
      <c r="C133" s="32">
        <v>8660.4909079999998</v>
      </c>
      <c r="D133" s="32"/>
      <c r="E133" s="32"/>
      <c r="F133" s="32"/>
      <c r="G133" s="32"/>
      <c r="H133" s="34">
        <f t="shared" si="40"/>
        <v>0</v>
      </c>
      <c r="I133" s="9"/>
    </row>
    <row r="134" spans="1:9" s="7" customFormat="1" ht="13.5" customHeight="1">
      <c r="A134" s="84"/>
      <c r="B134" s="87"/>
      <c r="C134" s="32"/>
      <c r="D134" s="32"/>
      <c r="E134" s="32"/>
      <c r="F134" s="32"/>
      <c r="G134" s="32"/>
      <c r="H134" s="34"/>
      <c r="I134" s="9"/>
    </row>
    <row r="135" spans="1:9" s="7" customFormat="1" ht="13.5" customHeight="1">
      <c r="A135" s="84"/>
      <c r="B135" s="87" t="s">
        <v>212</v>
      </c>
      <c r="C135" s="32">
        <f>SUM(C137:C140)</f>
        <v>0</v>
      </c>
      <c r="D135" s="32">
        <f t="shared" ref="D135:E135" si="41">SUM(D137:D140)</f>
        <v>0</v>
      </c>
      <c r="E135" s="32">
        <f t="shared" si="41"/>
        <v>73.699999999999989</v>
      </c>
      <c r="F135" s="32"/>
      <c r="G135" s="32"/>
      <c r="H135" s="34"/>
      <c r="I135" s="9"/>
    </row>
    <row r="136" spans="1:9" s="7" customFormat="1" ht="13.5" customHeight="1">
      <c r="A136" s="84"/>
      <c r="B136" s="87"/>
      <c r="C136" s="32"/>
      <c r="D136" s="32"/>
      <c r="E136" s="32"/>
      <c r="F136" s="32"/>
      <c r="G136" s="32"/>
      <c r="H136" s="34"/>
      <c r="I136" s="9"/>
    </row>
    <row r="137" spans="1:9" s="7" customFormat="1" ht="13.5" customHeight="1">
      <c r="A137" s="84"/>
      <c r="B137" s="88" t="s">
        <v>213</v>
      </c>
      <c r="C137" s="32">
        <v>0</v>
      </c>
      <c r="D137" s="32">
        <v>0</v>
      </c>
      <c r="E137" s="32">
        <v>3.1</v>
      </c>
      <c r="F137" s="32"/>
      <c r="G137" s="89" t="s">
        <v>217</v>
      </c>
      <c r="H137" s="89" t="s">
        <v>217</v>
      </c>
      <c r="I137" s="9"/>
    </row>
    <row r="138" spans="1:9" s="7" customFormat="1" ht="36">
      <c r="A138" s="84"/>
      <c r="B138" s="88" t="s">
        <v>214</v>
      </c>
      <c r="C138" s="32">
        <v>0</v>
      </c>
      <c r="D138" s="32">
        <v>0</v>
      </c>
      <c r="E138" s="32">
        <v>4.49</v>
      </c>
      <c r="F138" s="32"/>
      <c r="G138" s="89" t="s">
        <v>217</v>
      </c>
      <c r="H138" s="89" t="s">
        <v>217</v>
      </c>
      <c r="I138" s="9"/>
    </row>
    <row r="139" spans="1:9" s="7" customFormat="1" ht="24">
      <c r="A139" s="84"/>
      <c r="B139" s="88" t="s">
        <v>215</v>
      </c>
      <c r="C139" s="32">
        <v>0</v>
      </c>
      <c r="D139" s="32">
        <v>0</v>
      </c>
      <c r="E139" s="32">
        <v>30.31</v>
      </c>
      <c r="F139" s="32"/>
      <c r="G139" s="89" t="s">
        <v>217</v>
      </c>
      <c r="H139" s="89" t="s">
        <v>217</v>
      </c>
      <c r="I139" s="9"/>
    </row>
    <row r="140" spans="1:9" s="7" customFormat="1" ht="13.5" customHeight="1">
      <c r="A140" s="84"/>
      <c r="B140" s="88" t="s">
        <v>216</v>
      </c>
      <c r="C140" s="32">
        <v>0</v>
      </c>
      <c r="D140" s="32">
        <v>0</v>
      </c>
      <c r="E140" s="32">
        <v>35.799999999999997</v>
      </c>
      <c r="F140" s="32"/>
      <c r="G140" s="89" t="s">
        <v>217</v>
      </c>
      <c r="H140" s="89" t="s">
        <v>217</v>
      </c>
      <c r="I140" s="9"/>
    </row>
    <row r="141" spans="1:9" s="7" customFormat="1" ht="13.5" customHeight="1">
      <c r="A141" s="84"/>
      <c r="B141" s="87"/>
      <c r="C141" s="32"/>
      <c r="D141" s="32"/>
      <c r="E141" s="32"/>
      <c r="F141" s="32"/>
      <c r="G141" s="32"/>
      <c r="H141" s="34"/>
      <c r="I141" s="9"/>
    </row>
    <row r="142" spans="1:9" s="7" customFormat="1" ht="13.5" customHeight="1" thickBot="1">
      <c r="A142" s="84"/>
      <c r="B142" s="87"/>
      <c r="C142" s="32"/>
      <c r="D142" s="32"/>
      <c r="E142" s="32"/>
      <c r="F142" s="32"/>
      <c r="G142" s="32"/>
      <c r="H142" s="34"/>
      <c r="I142" s="9"/>
    </row>
    <row r="143" spans="1:9" s="7" customFormat="1" ht="13.5">
      <c r="A143" s="72"/>
      <c r="B143" s="93" t="s">
        <v>18</v>
      </c>
      <c r="C143" s="93"/>
      <c r="D143" s="93"/>
      <c r="E143" s="93"/>
      <c r="F143" s="93"/>
      <c r="G143" s="93"/>
      <c r="H143" s="93"/>
      <c r="I143" s="9"/>
    </row>
    <row r="144" spans="1:9" s="10" customFormat="1" ht="24" customHeight="1">
      <c r="A144" s="72"/>
      <c r="B144" s="94" t="s">
        <v>6</v>
      </c>
      <c r="C144" s="94"/>
      <c r="D144" s="94"/>
      <c r="E144" s="94"/>
      <c r="F144" s="94"/>
      <c r="G144" s="94"/>
      <c r="H144" s="94"/>
      <c r="I144" s="9"/>
    </row>
    <row r="145" spans="1:9" s="10" customFormat="1" ht="13.5">
      <c r="A145" s="72"/>
      <c r="B145" s="101" t="s">
        <v>17</v>
      </c>
      <c r="C145" s="101"/>
      <c r="D145" s="101"/>
      <c r="E145" s="101"/>
      <c r="F145" s="101"/>
      <c r="G145" s="101"/>
      <c r="H145" s="101"/>
      <c r="I145" s="9"/>
    </row>
    <row r="146" spans="1:9" s="10" customFormat="1" ht="13.5">
      <c r="A146" s="72"/>
      <c r="B146" s="102" t="s">
        <v>22</v>
      </c>
      <c r="C146" s="102"/>
      <c r="D146" s="102"/>
      <c r="E146" s="102"/>
      <c r="F146" s="102"/>
      <c r="G146" s="102"/>
      <c r="H146" s="102"/>
    </row>
    <row r="147" spans="1:9" s="10" customFormat="1" ht="13.5">
      <c r="A147" s="72"/>
      <c r="B147" s="13"/>
      <c r="C147" s="14"/>
      <c r="D147" s="13"/>
      <c r="E147" s="13"/>
      <c r="F147" s="13"/>
      <c r="G147" s="13"/>
      <c r="H147" s="13"/>
    </row>
    <row r="148" spans="1:9" s="10" customFormat="1" ht="13.5">
      <c r="A148" s="72"/>
      <c r="B148" s="13"/>
      <c r="C148" s="13"/>
      <c r="D148" s="13"/>
      <c r="E148" s="13"/>
      <c r="F148" s="13"/>
      <c r="G148" s="13"/>
      <c r="H148" s="13"/>
    </row>
    <row r="149" spans="1:9" s="10" customFormat="1" ht="13.5">
      <c r="A149" s="72"/>
      <c r="B149" s="13"/>
      <c r="C149" s="14"/>
      <c r="D149" s="13"/>
      <c r="E149" s="13"/>
      <c r="F149" s="13"/>
      <c r="G149" s="13"/>
      <c r="H149" s="13"/>
    </row>
    <row r="150" spans="1:9" s="10" customFormat="1" ht="13.5">
      <c r="A150" s="72"/>
      <c r="B150" s="13"/>
      <c r="C150" s="14"/>
      <c r="D150" s="13"/>
      <c r="E150" s="13"/>
      <c r="F150" s="13"/>
      <c r="G150" s="13"/>
      <c r="H150" s="13"/>
    </row>
    <row r="151" spans="1:9" s="10" customFormat="1" ht="27" customHeight="1">
      <c r="A151" s="72"/>
      <c r="B151" s="13"/>
      <c r="C151" s="15"/>
      <c r="D151" s="13"/>
      <c r="E151" s="13"/>
      <c r="F151" s="13"/>
      <c r="G151" s="13"/>
      <c r="H151" s="13"/>
    </row>
    <row r="152" spans="1:9" s="10" customFormat="1" ht="27" customHeight="1">
      <c r="A152" s="72"/>
      <c r="B152" s="13"/>
      <c r="C152" s="15"/>
      <c r="D152" s="13"/>
      <c r="E152" s="13"/>
      <c r="F152" s="13"/>
      <c r="G152" s="13"/>
      <c r="H152" s="13"/>
    </row>
    <row r="153" spans="1:9" s="10" customFormat="1" ht="21.75" customHeight="1">
      <c r="A153" s="85"/>
      <c r="B153" s="101"/>
      <c r="C153" s="101"/>
      <c r="D153" s="101"/>
      <c r="E153" s="101"/>
      <c r="F153" s="101"/>
      <c r="G153" s="101"/>
      <c r="H153" s="101"/>
    </row>
    <row r="154" spans="1:9" s="10" customFormat="1" ht="15" customHeight="1">
      <c r="A154" s="85"/>
      <c r="B154" s="101"/>
      <c r="C154" s="101"/>
      <c r="D154" s="101"/>
      <c r="E154" s="101"/>
      <c r="F154" s="101"/>
      <c r="G154" s="101"/>
      <c r="H154" s="101"/>
    </row>
    <row r="155" spans="1:9" s="10" customFormat="1" ht="12.75">
      <c r="A155" s="85"/>
      <c r="B155" s="101"/>
      <c r="C155" s="101"/>
      <c r="D155" s="101"/>
      <c r="E155" s="101"/>
      <c r="F155" s="101"/>
      <c r="G155" s="101"/>
      <c r="H155" s="101"/>
    </row>
    <row r="156" spans="1:9" s="7" customFormat="1" ht="13.5">
      <c r="A156" s="72"/>
    </row>
    <row r="157" spans="1:9" s="7" customFormat="1" ht="12.75">
      <c r="A157" s="86"/>
    </row>
    <row r="158" spans="1:9" s="7" customFormat="1" ht="12.75">
      <c r="A158" s="86"/>
    </row>
    <row r="159" spans="1:9" s="7" customFormat="1" ht="12.75">
      <c r="A159" s="86"/>
    </row>
    <row r="160" spans="1:9" s="7" customFormat="1" ht="12.75">
      <c r="A160" s="86"/>
    </row>
    <row r="161" spans="1:8" s="7" customFormat="1" ht="12.75">
      <c r="A161" s="86"/>
      <c r="D161" s="11"/>
      <c r="E161" s="11"/>
      <c r="F161" s="11"/>
      <c r="G161" s="11"/>
      <c r="H161" s="11"/>
    </row>
    <row r="162" spans="1:8" s="7" customFormat="1" ht="12.75">
      <c r="A162" s="86"/>
      <c r="C162" s="11"/>
    </row>
    <row r="163" spans="1:8" s="7" customFormat="1" ht="12.75">
      <c r="A163" s="86"/>
    </row>
    <row r="164" spans="1:8" s="7" customFormat="1" ht="12.75">
      <c r="A164" s="86"/>
    </row>
    <row r="165" spans="1:8" s="7" customFormat="1" ht="12.75">
      <c r="A165" s="86"/>
    </row>
    <row r="166" spans="1:8" s="7" customFormat="1" ht="12.75">
      <c r="A166" s="86"/>
    </row>
    <row r="167" spans="1:8" s="7" customFormat="1" ht="12.75">
      <c r="A167" s="86"/>
    </row>
    <row r="168" spans="1:8" s="7" customFormat="1" ht="12.75">
      <c r="A168" s="86"/>
    </row>
    <row r="169" spans="1:8" s="7" customFormat="1" ht="12.75">
      <c r="A169" s="86"/>
    </row>
    <row r="170" spans="1:8" s="7" customFormat="1" ht="12.75">
      <c r="A170" s="86"/>
    </row>
    <row r="171" spans="1:8" s="7" customFormat="1" ht="12.75">
      <c r="A171" s="86"/>
    </row>
    <row r="172" spans="1:8" s="7" customFormat="1" ht="12.75">
      <c r="A172" s="86"/>
    </row>
    <row r="173" spans="1:8" s="7" customFormat="1" ht="12.75">
      <c r="A173" s="86"/>
    </row>
    <row r="174" spans="1:8" s="7" customFormat="1" ht="12.75">
      <c r="A174" s="86"/>
    </row>
    <row r="175" spans="1:8" s="7" customFormat="1" ht="12.75">
      <c r="A175" s="86"/>
    </row>
    <row r="176" spans="1:8" s="7" customFormat="1" ht="12.75">
      <c r="A176" s="86"/>
    </row>
    <row r="177" spans="1:1" s="7" customFormat="1" ht="12.75">
      <c r="A177" s="86"/>
    </row>
    <row r="178" spans="1:1" s="7" customFormat="1" ht="12.75">
      <c r="A178" s="86"/>
    </row>
    <row r="179" spans="1:1" s="7" customFormat="1" ht="12.75">
      <c r="A179" s="86"/>
    </row>
    <row r="180" spans="1:1" s="7" customFormat="1" ht="12.75">
      <c r="A180" s="86"/>
    </row>
    <row r="181" spans="1:1" s="7" customFormat="1" ht="12.75">
      <c r="A181" s="86"/>
    </row>
    <row r="182" spans="1:1" s="7" customFormat="1" ht="12.75">
      <c r="A182" s="86"/>
    </row>
    <row r="183" spans="1:1" s="7" customFormat="1" ht="12.75">
      <c r="A183" s="86"/>
    </row>
    <row r="184" spans="1:1" s="7" customFormat="1" ht="12.75">
      <c r="A184" s="86"/>
    </row>
    <row r="185" spans="1:1" s="7" customFormat="1" ht="12.75">
      <c r="A185" s="86"/>
    </row>
  </sheetData>
  <mergeCells count="19">
    <mergeCell ref="B145:H145"/>
    <mergeCell ref="B153:H153"/>
    <mergeCell ref="B155:H155"/>
    <mergeCell ref="B154:H154"/>
    <mergeCell ref="B146:H146"/>
    <mergeCell ref="B3:H3"/>
    <mergeCell ref="B4:H4"/>
    <mergeCell ref="I86:I87"/>
    <mergeCell ref="B143:H143"/>
    <mergeCell ref="B144:H144"/>
    <mergeCell ref="B5:G5"/>
    <mergeCell ref="B6:G6"/>
    <mergeCell ref="B7:B9"/>
    <mergeCell ref="C7:C9"/>
    <mergeCell ref="D7:D9"/>
    <mergeCell ref="G7:H7"/>
    <mergeCell ref="G8:G9"/>
    <mergeCell ref="H8:H9"/>
    <mergeCell ref="E8:E9"/>
  </mergeCells>
  <printOptions horizontalCentered="1"/>
  <pageMargins left="0" right="0" top="0.59055118110236227" bottom="0.39370078740157483" header="0" footer="0"/>
  <pageSetup fitToHeight="0" orientation="landscape" r:id="rId1"/>
  <headerFooter alignWithMargins="0">
    <oddFooter>Página &amp;P de &amp;N</oddFooter>
  </headerFooter>
  <ignoredErrors>
    <ignoredError sqref="C31 D44:E44 C95:E95" formulaRange="1"/>
    <ignoredError sqref="C47" unlockedFormula="1"/>
    <ignoredError sqref="C43:E43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</vt:lpstr>
      <vt:lpstr>Anexo!Área_de_impresión</vt:lpstr>
      <vt:lpstr>Anexo!Títulos_a_imprimir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socorro_elizalde</dc:creator>
  <cp:lastModifiedBy>Ricardo Bautista Reyes</cp:lastModifiedBy>
  <cp:lastPrinted>2015-07-09T18:21:36Z</cp:lastPrinted>
  <dcterms:created xsi:type="dcterms:W3CDTF">2009-03-18T18:06:55Z</dcterms:created>
  <dcterms:modified xsi:type="dcterms:W3CDTF">2015-10-08T22:26:28Z</dcterms:modified>
</cp:coreProperties>
</file>